
<file path=[Content_Types].xml><?xml version="1.0" encoding="utf-8"?>
<Types xmlns="http://schemas.openxmlformats.org/package/2006/content-types">
  <Override PartName="/xl/worksheets/sheet15.xml" ContentType="application/vnd.openxmlformats-officedocument.spreadsheetml.worksheet+xml"/>
  <Override PartName="/xl/charts/chart6.xml" ContentType="application/vnd.openxmlformats-officedocument.drawingml.chart+xml"/>
  <Override PartName="/xl/worksheets/sheet9.xml" ContentType="application/vnd.openxmlformats-officedocument.spreadsheetml.worksheet+xml"/>
  <Override PartName="/xl/worksheets/sheet13.xml" ContentType="application/vnd.openxmlformats-officedocument.spreadsheetml.worksheet+xml"/>
  <Override PartName="/xl/worksheets/sheet2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drawings/drawing6.xml" ContentType="application/vnd.openxmlformats-officedocument.drawing+xml"/>
  <Override PartName="/xl/drawings/drawing8.xml" ContentType="application/vnd.openxmlformats-officedocument.drawing+xml"/>
  <Override PartName="/xl/charts/chart4.xml" ContentType="application/vnd.openxmlformats-officedocument.drawingml.chart+xml"/>
  <Override PartName="/xl/drawings/drawing19.xml" ContentType="application/vnd.openxmlformats-officedocument.drawingml.chartshapes+xml"/>
  <Override PartName="/xl/worksheets/sheet7.xml" ContentType="application/vnd.openxmlformats-officedocument.spreadsheetml.worksheet+xml"/>
  <Override PartName="/xl/worksheets/sheet11.xml" ContentType="application/vnd.openxmlformats-officedocument.spreadsheetml.worksheet+xml"/>
  <Override PartName="/xl/worksheets/sheet20.xml" ContentType="application/vnd.openxmlformats-officedocument.spreadsheetml.worksheet+xml"/>
  <Override PartName="/xl/drawings/drawing4.xml" ContentType="application/vnd.openxmlformats-officedocument.drawing+xml"/>
  <Override PartName="/xl/charts/chart2.xml" ContentType="application/vnd.openxmlformats-officedocument.drawingml.chart+xml"/>
  <Override PartName="/xl/drawings/drawing17.xml" ContentType="application/vnd.openxmlformats-officedocument.drawingml.chartshapes+xml"/>
  <Override PartName="/xl/drawings/drawing28.xml" ContentType="application/vnd.openxmlformats-officedocument.drawing+xml"/>
  <Default Extension="rels" ContentType="application/vnd.openxmlformats-package.relationships+xml"/>
  <Default Extension="xml" ContentType="application/xml"/>
  <Override PartName="/xl/worksheets/sheet5.xml" ContentType="application/vnd.openxmlformats-officedocument.spreadsheetml.worksheet+xml"/>
  <Override PartName="/xl/drawings/drawing2.xml" ContentType="application/vnd.openxmlformats-officedocument.drawing+xml"/>
  <Override PartName="/xl/drawings/drawing15.xml" ContentType="application/vnd.openxmlformats-officedocument.drawing+xml"/>
  <Override PartName="/xl/drawings/drawing26.xml" ContentType="application/vnd.openxmlformats-officedocument.drawingml.chartshapes+xml"/>
  <Override PartName="/xl/worksheets/sheet3.xml" ContentType="application/vnd.openxmlformats-officedocument.spreadsheetml.worksheet+xml"/>
  <Override PartName="/xl/drawings/drawing13.xml" ContentType="application/vnd.openxmlformats-officedocument.drawing+xml"/>
  <Override PartName="/xl/drawings/drawing22.xml" ContentType="application/vnd.openxmlformats-officedocument.drawing+xml"/>
  <Override PartName="/xl/drawings/drawing24.xml" ContentType="application/vnd.openxmlformats-officedocument.drawingml.chartshapes+xml"/>
  <Override PartName="/xl/worksheets/sheet1.xml" ContentType="application/vnd.openxmlformats-officedocument.spreadsheetml.worksheet+xml"/>
  <Override PartName="/xl/externalLinks/externalLink1.xml" ContentType="application/vnd.openxmlformats-officedocument.spreadsheetml.externalLink+xml"/>
  <Override PartName="/xl/drawings/drawing11.xml" ContentType="application/vnd.openxmlformats-officedocument.drawing+xml"/>
  <Override PartName="/xl/drawings/drawing20.xml" ContentType="application/vnd.openxmlformats-officedocument.drawingml.chartshapes+xml"/>
  <Override PartName="/xl/charts/chart16.xml" ContentType="application/vnd.openxmlformats-officedocument.drawingml.chart+xml"/>
  <Override PartName="/xl/worksheets/sheet19.xml" ContentType="application/vnd.openxmlformats-officedocument.spreadsheetml.worksheet+xml"/>
  <Override PartName="/xl/sharedStrings.xml" ContentType="application/vnd.openxmlformats-officedocument.spreadsheetml.sharedStrings+xml"/>
  <Override PartName="/xl/drawings/drawing10.xml" ContentType="application/vnd.openxmlformats-officedocument.drawing+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worksheets/sheet17.xml" ContentType="application/vnd.openxmlformats-officedocument.spreadsheetml.worksheet+xml"/>
  <Override PartName="/xl/worksheets/sheet18.xml" ContentType="application/vnd.openxmlformats-officedocument.spreadsheetml.worksheet+xml"/>
  <Override PartName="/xl/charts/chart8.xml" ContentType="application/vnd.openxmlformats-officedocument.drawingml.chart+xml"/>
  <Override PartName="/xl/charts/chart9.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docProps/core.xml" ContentType="application/vnd.openxmlformats-package.core-properties+xml"/>
  <Override PartName="/xl/worksheets/sheet16.xml" ContentType="application/vnd.openxmlformats-officedocument.spreadsheetml.worksheet+xml"/>
  <Default Extension="bin" ContentType="application/vnd.openxmlformats-officedocument.spreadsheetml.printerSettings"/>
  <Override PartName="/xl/drawings/drawing9.xml" ContentType="application/vnd.openxmlformats-officedocument.drawing+xml"/>
  <Override PartName="/xl/charts/chart7.xml" ContentType="application/vnd.openxmlformats-officedocument.drawingml.chart+xml"/>
  <Override PartName="/xl/charts/chart10.xml" ContentType="application/vnd.openxmlformats-officedocument.drawingml.chart+xml"/>
  <Override PartName="/xl/worksheets/sheet14.xml" ContentType="application/vnd.openxmlformats-officedocument.spreadsheetml.worksheet+xml"/>
  <Override PartName="/xl/drawings/drawing7.xml" ContentType="application/vnd.openxmlformats-officedocument.drawing+xml"/>
  <Override PartName="/xl/charts/chart5.xml" ContentType="application/vnd.openxmlformats-officedocument.drawingml.chart+xml"/>
  <Override PartName="/xl/drawings/drawing29.xml" ContentType="application/vnd.openxmlformats-officedocument.drawing+xml"/>
  <Override PartName="/xl/worksheets/sheet6.xml" ContentType="application/vnd.openxmlformats-officedocument.spreadsheetml.worksheet+xml"/>
  <Override PartName="/xl/worksheets/sheet8.xml" ContentType="application/vnd.openxmlformats-officedocument.spreadsheetml.worksheet+xml"/>
  <Override PartName="/xl/worksheets/sheet12.xml" ContentType="application/vnd.openxmlformats-officedocument.spreadsheetml.worksheet+xml"/>
  <Override PartName="/xl/worksheets/sheet21.xml" ContentType="application/vnd.openxmlformats-officedocument.spreadsheetml.worksheet+xml"/>
  <Default Extension="jpeg" ContentType="image/jpeg"/>
  <Override PartName="/xl/drawings/drawing5.xml" ContentType="application/vnd.openxmlformats-officedocument.drawing+xml"/>
  <Override PartName="/xl/charts/chart3.xml" ContentType="application/vnd.openxmlformats-officedocument.drawingml.chart+xml"/>
  <Override PartName="/xl/drawings/drawing18.xml" ContentType="application/vnd.openxmlformats-officedocument.drawingml.chartshapes+xml"/>
  <Override PartName="/xl/drawings/drawing27.xml" ContentType="application/vnd.openxmlformats-officedocument.drawingml.chartshapes+xml"/>
  <Default Extension="emf" ContentType="image/x-emf"/>
  <Override PartName="/xl/workbook.xml" ContentType="application/vnd.openxmlformats-officedocument.spreadsheetml.sheet.main+xml"/>
  <Override PartName="/xl/worksheets/sheet4.xml" ContentType="application/vnd.openxmlformats-officedocument.spreadsheetml.worksheet+xml"/>
  <Override PartName="/xl/worksheets/sheet10.xml" ContentType="application/vnd.openxmlformats-officedocument.spreadsheetml.worksheet+xml"/>
  <Override PartName="/xl/drawings/drawing3.xml" ContentType="application/vnd.openxmlformats-officedocument.drawing+xml"/>
  <Override PartName="/xl/charts/chart1.xml" ContentType="application/vnd.openxmlformats-officedocument.drawingml.chart+xml"/>
  <Override PartName="/xl/drawings/drawing16.xml" ContentType="application/vnd.openxmlformats-officedocument.drawing+xml"/>
  <Override PartName="/xl/drawings/drawing25.xml" ContentType="application/vnd.openxmlformats-officedocument.drawingml.chartshapes+xml"/>
  <Override PartName="/docProps/app.xml" ContentType="application/vnd.openxmlformats-officedocument.extended-properties+xml"/>
  <Override PartName="/xl/worksheets/sheet2.xml" ContentType="application/vnd.openxmlformats-officedocument.spreadsheetml.worksheet+xml"/>
  <Override PartName="/xl/drawings/drawing1.xml" ContentType="application/vnd.openxmlformats-officedocument.drawing+xml"/>
  <Override PartName="/xl/drawings/drawing14.xml" ContentType="application/vnd.openxmlformats-officedocument.drawing+xml"/>
  <Override PartName="/xl/drawings/drawing23.xml" ContentType="application/vnd.openxmlformats-officedocument.drawingml.chartshapes+xml"/>
  <Override PartName="/xl/drawings/drawing12.xml" ContentType="application/vnd.openxmlformats-officedocument.drawing+xml"/>
  <Override PartName="/xl/drawings/drawing21.xml" ContentType="application/vnd.openxmlformats-officedocument.drawing+xml"/>
  <Override PartName="/xl/drawings/drawing30.xml" ContentType="application/vnd.openxmlformats-officedocument.drawing+xml"/>
  <Override PartName="/xl/calcChain.xml" ContentType="application/vnd.openxmlformats-officedocument.spreadsheetml.calcChain+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6"/>
  <workbookPr codeName="EsteLivro"/>
  <bookViews>
    <workbookView xWindow="0" yWindow="6345" windowWidth="19260" windowHeight="5130" tabRatio="688"/>
  </bookViews>
  <sheets>
    <sheet name="capa" sheetId="389" r:id="rId1"/>
    <sheet name="introducao" sheetId="6" r:id="rId2"/>
    <sheet name="fontes" sheetId="7" r:id="rId3"/>
    <sheet name="6populacao3" sheetId="482" r:id="rId4"/>
    <sheet name="7empregoINE3" sheetId="483" r:id="rId5"/>
    <sheet name="8desemprego_INE3" sheetId="484" r:id="rId6"/>
    <sheet name="9dgert" sheetId="487" r:id="rId7"/>
    <sheet name="10desemprego_IEFP" sheetId="497" r:id="rId8"/>
    <sheet name="11desemprego_IEFP" sheetId="498" r:id="rId9"/>
    <sheet name="12fp_ine_trim" sheetId="481" r:id="rId10"/>
    <sheet name="13empresarial" sheetId="495" r:id="rId11"/>
    <sheet name="14ganhos" sheetId="458" r:id="rId12"/>
    <sheet name="15salários" sheetId="449" r:id="rId13"/>
    <sheet name="16irct" sheetId="491" r:id="rId14"/>
    <sheet name="17acidentes" sheetId="480" r:id="rId15"/>
    <sheet name="18ssocial" sheetId="500" r:id="rId16"/>
    <sheet name="19ssocial " sheetId="501" r:id="rId17"/>
    <sheet name="20destaque" sheetId="499" r:id="rId18"/>
    <sheet name="21destaque" sheetId="486" r:id="rId19"/>
    <sheet name="22conceito" sheetId="26" r:id="rId20"/>
    <sheet name="23conceito" sheetId="27" r:id="rId21"/>
    <sheet name="contracapa" sheetId="28" r:id="rId22"/>
  </sheets>
  <externalReferences>
    <externalReference r:id="rId23"/>
  </externalReferences>
  <definedNames>
    <definedName name="_xlnm.Print_Area" localSheetId="7">'10desemprego_IEFP'!$A$1:$AF$91</definedName>
    <definedName name="_xlnm.Print_Area" localSheetId="8">'11desemprego_IEFP'!$A$1:$AF$65</definedName>
    <definedName name="_xlnm.Print_Area" localSheetId="9">'12fp_ine_trim'!$A$1:$X$88</definedName>
    <definedName name="_xlnm.Print_Area" localSheetId="10">'13empresarial'!$A$1:$X$69</definedName>
    <definedName name="_xlnm.Print_Area" localSheetId="11">'14ganhos'!$A$1:$V$62</definedName>
    <definedName name="_xlnm.Print_Area" localSheetId="12">'15salários'!$A$1:$R$50</definedName>
    <definedName name="_xlnm.Print_Area" localSheetId="13">'16irct'!$A$1:$AF$77</definedName>
    <definedName name="_xlnm.Print_Area" localSheetId="14">'17acidentes'!$A$1:$W$49</definedName>
    <definedName name="_xlnm.Print_Area" localSheetId="15">'18ssocial'!$A$1:$U$71</definedName>
    <definedName name="_xlnm.Print_Area" localSheetId="16">'19ssocial '!$A$1:$X$73</definedName>
    <definedName name="_xlnm.Print_Area" localSheetId="17">'20destaque'!$A$1:$AF$75</definedName>
    <definedName name="_xlnm.Print_Area" localSheetId="18">'21destaque'!$A$1:$O$60</definedName>
    <definedName name="_xlnm.Print_Area" localSheetId="19">'22conceito'!$A$1:$AG$71</definedName>
    <definedName name="_xlnm.Print_Area" localSheetId="20">'23conceito'!$A$1:$AG$73</definedName>
    <definedName name="_xlnm.Print_Area" localSheetId="3">'6populacao3'!$A$1:$Z$63</definedName>
    <definedName name="_xlnm.Print_Area" localSheetId="4">'7empregoINE3'!$A$1:$AA$76</definedName>
    <definedName name="_xlnm.Print_Area" localSheetId="5">'8desemprego_INE3'!$A$1:$AA$73</definedName>
    <definedName name="_xlnm.Print_Area" localSheetId="6">'9dgert'!$A$1:$P$132</definedName>
    <definedName name="_xlnm.Print_Area" localSheetId="0">capa!$A$1:$K$58</definedName>
    <definedName name="_xlnm.Print_Area" localSheetId="21">contracapa!$A$1:$E$54</definedName>
    <definedName name="_xlnm.Print_Area" localSheetId="2">fontes!$A$1:$O$42</definedName>
    <definedName name="_xlnm.Print_Area" localSheetId="1">introducao!$A$1:$O$53</definedName>
    <definedName name="Changes" localSheetId="11">#REF!</definedName>
    <definedName name="Changes" localSheetId="14">#REF!</definedName>
    <definedName name="Changes">#REF!</definedName>
    <definedName name="Comments" localSheetId="11">#REF!</definedName>
    <definedName name="Comments" localSheetId="14">#REF!</definedName>
    <definedName name="Comments">#REF!</definedName>
    <definedName name="Contact" localSheetId="11">#REF!</definedName>
    <definedName name="Contact" localSheetId="14">#REF!</definedName>
    <definedName name="Contact">#REF!</definedName>
    <definedName name="Country" localSheetId="11">#REF!</definedName>
    <definedName name="Country" localSheetId="14">#REF!</definedName>
    <definedName name="Country">#REF!</definedName>
    <definedName name="CV_employed" localSheetId="11">#REF!</definedName>
    <definedName name="CV_employed" localSheetId="14">#REF!</definedName>
    <definedName name="CV_employed">#REF!</definedName>
    <definedName name="CV_parttime" localSheetId="11">#REF!</definedName>
    <definedName name="CV_parttime" localSheetId="14">#REF!</definedName>
    <definedName name="CV_parttime">#REF!</definedName>
    <definedName name="CV_unemployed" localSheetId="11">#REF!</definedName>
    <definedName name="CV_unemployed" localSheetId="14">#REF!</definedName>
    <definedName name="CV_unemployed">#REF!</definedName>
    <definedName name="CV_unemploymentRate" localSheetId="11">#REF!</definedName>
    <definedName name="CV_unemploymentRate" localSheetId="14">#REF!</definedName>
    <definedName name="CV_unemploymentRate">#REF!</definedName>
    <definedName name="CV_UsualHours" localSheetId="11">#REF!</definedName>
    <definedName name="CV_UsualHours" localSheetId="14">#REF!</definedName>
    <definedName name="CV_UsualHours">#REF!</definedName>
    <definedName name="dsadsa">#REF!</definedName>
    <definedName name="email" localSheetId="11">#REF!</definedName>
    <definedName name="email" localSheetId="14">#REF!</definedName>
    <definedName name="email">#REF!</definedName>
    <definedName name="hdbtrgs">#REF!</definedName>
    <definedName name="Limit_a_q" localSheetId="11">#REF!</definedName>
    <definedName name="Limit_a_q" localSheetId="14">#REF!</definedName>
    <definedName name="Limit_a_q">#REF!</definedName>
    <definedName name="Limit_b_a" localSheetId="11">#REF!</definedName>
    <definedName name="Limit_b_a" localSheetId="14">#REF!</definedName>
    <definedName name="Limit_b_a">#REF!</definedName>
    <definedName name="Limit_b_q" localSheetId="11">#REF!</definedName>
    <definedName name="Limit_b_q" localSheetId="14">#REF!</definedName>
    <definedName name="Limit_b_q">#REF!</definedName>
    <definedName name="mySortCriteria">[1]Calculation!$E$7</definedName>
    <definedName name="NR_NonContacts" localSheetId="11">#REF!</definedName>
    <definedName name="NR_NonContacts" localSheetId="14">#REF!</definedName>
    <definedName name="NR_NonContacts">#REF!</definedName>
    <definedName name="NR_Other" localSheetId="11">#REF!</definedName>
    <definedName name="NR_Other" localSheetId="14">#REF!</definedName>
    <definedName name="NR_Other">#REF!</definedName>
    <definedName name="NR_Refusals" localSheetId="11">#REF!</definedName>
    <definedName name="NR_Refusals" localSheetId="14">#REF!</definedName>
    <definedName name="NR_Refusals">#REF!</definedName>
    <definedName name="NR_Total" localSheetId="11">#REF!</definedName>
    <definedName name="NR_Total" localSheetId="14">#REF!</definedName>
    <definedName name="NR_Total">#REF!</definedName>
    <definedName name="Quarter" localSheetId="11">#REF!</definedName>
    <definedName name="Quarter" localSheetId="14">#REF!</definedName>
    <definedName name="Quarter">#REF!</definedName>
    <definedName name="Telephone" localSheetId="11">#REF!</definedName>
    <definedName name="Telephone" localSheetId="14">#REF!</definedName>
    <definedName name="Telephone">#REF!</definedName>
    <definedName name="topo" localSheetId="0">capa!$N$6</definedName>
    <definedName name="Year" localSheetId="11">#REF!</definedName>
    <definedName name="Year" localSheetId="14">#REF!</definedName>
    <definedName name="Year">#REF!</definedName>
    <definedName name="Z_5859C3A0_D6FB_40D9_B6C2_346CB5A63A0A_.wvu.Cols" localSheetId="7" hidden="1">'10desemprego_IEFP'!$E:$E</definedName>
    <definedName name="Z_5859C3A0_D6FB_40D9_B6C2_346CB5A63A0A_.wvu.Cols" localSheetId="13" hidden="1">'16irct'!$G:$G</definedName>
    <definedName name="Z_5859C3A0_D6FB_40D9_B6C2_346CB5A63A0A_.wvu.Cols" localSheetId="15" hidden="1">'18ssocial'!#REF!</definedName>
    <definedName name="Z_5859C3A0_D6FB_40D9_B6C2_346CB5A63A0A_.wvu.PrintArea" localSheetId="7" hidden="1">'10desemprego_IEFP'!$A$1:$AF$91</definedName>
    <definedName name="Z_5859C3A0_D6FB_40D9_B6C2_346CB5A63A0A_.wvu.PrintArea" localSheetId="8" hidden="1">'11desemprego_IEFP'!$A$1:$AF$65</definedName>
    <definedName name="Z_5859C3A0_D6FB_40D9_B6C2_346CB5A63A0A_.wvu.PrintArea" localSheetId="9" hidden="1">'12fp_ine_trim'!$A$1:$X$88</definedName>
    <definedName name="Z_5859C3A0_D6FB_40D9_B6C2_346CB5A63A0A_.wvu.PrintArea" localSheetId="11" hidden="1">'14ganhos'!$A$1:$V$62</definedName>
    <definedName name="Z_5859C3A0_D6FB_40D9_B6C2_346CB5A63A0A_.wvu.PrintArea" localSheetId="12" hidden="1">'15salários'!$A$1:$R$50</definedName>
    <definedName name="Z_5859C3A0_D6FB_40D9_B6C2_346CB5A63A0A_.wvu.PrintArea" localSheetId="13" hidden="1">'16irct'!$A$1:$AF$77</definedName>
    <definedName name="Z_5859C3A0_D6FB_40D9_B6C2_346CB5A63A0A_.wvu.PrintArea" localSheetId="15" hidden="1">'18ssocial'!$A$1:$U$71</definedName>
    <definedName name="Z_5859C3A0_D6FB_40D9_B6C2_346CB5A63A0A_.wvu.PrintArea" localSheetId="16" hidden="1">'19ssocial '!$A$1:$X$73</definedName>
    <definedName name="Z_5859C3A0_D6FB_40D9_B6C2_346CB5A63A0A_.wvu.PrintArea" localSheetId="17" hidden="1">'20destaque'!$A$1:$AF$75</definedName>
    <definedName name="Z_5859C3A0_D6FB_40D9_B6C2_346CB5A63A0A_.wvu.PrintArea" localSheetId="19" hidden="1">'22conceito'!$A$1:$AG$71</definedName>
    <definedName name="Z_5859C3A0_D6FB_40D9_B6C2_346CB5A63A0A_.wvu.PrintArea" localSheetId="20" hidden="1">'23conceito'!$A$1:$AG$73</definedName>
    <definedName name="Z_5859C3A0_D6FB_40D9_B6C2_346CB5A63A0A_.wvu.PrintArea" localSheetId="3" hidden="1">'6populacao3'!$A$1:$Z$63</definedName>
    <definedName name="Z_5859C3A0_D6FB_40D9_B6C2_346CB5A63A0A_.wvu.PrintArea" localSheetId="4" hidden="1">'7empregoINE3'!$A$1:$AA$76</definedName>
    <definedName name="Z_5859C3A0_D6FB_40D9_B6C2_346CB5A63A0A_.wvu.PrintArea" localSheetId="5" hidden="1">'8desemprego_INE3'!$A$1:$AA$73</definedName>
    <definedName name="Z_5859C3A0_D6FB_40D9_B6C2_346CB5A63A0A_.wvu.PrintArea" localSheetId="6" hidden="1">'9dgert'!$A$1:$P$132</definedName>
    <definedName name="Z_5859C3A0_D6FB_40D9_B6C2_346CB5A63A0A_.wvu.PrintArea" localSheetId="0" hidden="1">capa!$A$1:$K$58</definedName>
    <definedName name="Z_5859C3A0_D6FB_40D9_B6C2_346CB5A63A0A_.wvu.PrintArea" localSheetId="21" hidden="1">contracapa!$A$1:$E$54</definedName>
    <definedName name="Z_5859C3A0_D6FB_40D9_B6C2_346CB5A63A0A_.wvu.PrintArea" localSheetId="2" hidden="1">fontes!$A$1:$O$42</definedName>
    <definedName name="Z_5859C3A0_D6FB_40D9_B6C2_346CB5A63A0A_.wvu.PrintArea" localSheetId="1" hidden="1">introducao!$A$1:$O$53</definedName>
    <definedName name="Z_5859C3A0_D6FB_40D9_B6C2_346CB5A63A0A_.wvu.Rows" localSheetId="7" hidden="1">'10desemprego_IEFP'!$23:$27,'10desemprego_IEFP'!$57:$57,'10desemprego_IEFP'!$72:$79</definedName>
    <definedName name="Z_5859C3A0_D6FB_40D9_B6C2_346CB5A63A0A_.wvu.Rows" localSheetId="8" hidden="1">'11desemprego_IEFP'!$51:$51,'11desemprego_IEFP'!$58:$60</definedName>
    <definedName name="Z_5859C3A0_D6FB_40D9_B6C2_346CB5A63A0A_.wvu.Rows" localSheetId="9" hidden="1">'12fp_ine_trim'!#REF!,'12fp_ine_trim'!#REF!</definedName>
    <definedName name="Z_5859C3A0_D6FB_40D9_B6C2_346CB5A63A0A_.wvu.Rows" localSheetId="11" hidden="1">'14ganhos'!#REF!</definedName>
    <definedName name="Z_5859C3A0_D6FB_40D9_B6C2_346CB5A63A0A_.wvu.Rows" localSheetId="12" hidden="1">'15salários'!$29:$30,'15salários'!#REF!</definedName>
    <definedName name="Z_5859C3A0_D6FB_40D9_B6C2_346CB5A63A0A_.wvu.Rows" localSheetId="13" hidden="1">'16irct'!#REF!</definedName>
    <definedName name="Z_5859C3A0_D6FB_40D9_B6C2_346CB5A63A0A_.wvu.Rows" localSheetId="15" hidden="1">'18ssocial'!$30:$30</definedName>
    <definedName name="Z_5859C3A0_D6FB_40D9_B6C2_346CB5A63A0A_.wvu.Rows" localSheetId="16" hidden="1">'19ssocial '!#REF!</definedName>
    <definedName name="Z_5859C3A0_D6FB_40D9_B6C2_346CB5A63A0A_.wvu.Rows" localSheetId="17" hidden="1">'20destaque'!#REF!,'20destaque'!#REF!</definedName>
    <definedName name="Z_5859C3A0_D6FB_40D9_B6C2_346CB5A63A0A_.wvu.Rows" localSheetId="19" hidden="1">'22conceito'!#REF!</definedName>
    <definedName name="Z_5859C3A0_D6FB_40D9_B6C2_346CB5A63A0A_.wvu.Rows" localSheetId="20" hidden="1">'23conceito'!$8:$9</definedName>
    <definedName name="Z_5859C3A0_D6FB_40D9_B6C2_346CB5A63A0A_.wvu.Rows" localSheetId="3" hidden="1">'6populacao3'!$8:$8,'6populacao3'!#REF!,'6populacao3'!$31:$60</definedName>
    <definedName name="Z_5859C3A0_D6FB_40D9_B6C2_346CB5A63A0A_.wvu.Rows" localSheetId="4" hidden="1">'7empregoINE3'!#REF!,'7empregoINE3'!$44:$73</definedName>
    <definedName name="Z_5859C3A0_D6FB_40D9_B6C2_346CB5A63A0A_.wvu.Rows" localSheetId="5" hidden="1">'8desemprego_INE3'!#REF!,'8desemprego_INE3'!#REF!,'8desemprego_INE3'!$42:$71,'8desemprego_INE3'!#REF!</definedName>
    <definedName name="Z_5859C3A0_D6FB_40D9_B6C2_346CB5A63A0A_.wvu.Rows" localSheetId="6" hidden="1">'9dgert'!#REF!,'9dgert'!#REF!,'9dgert'!$78:$128</definedName>
    <definedName name="Z_87E9DA1B_1CEB_458D_87A5_C4E38BAE485A_.wvu.Cols" localSheetId="7" hidden="1">'10desemprego_IEFP'!$E:$E</definedName>
    <definedName name="Z_87E9DA1B_1CEB_458D_87A5_C4E38BAE485A_.wvu.Cols" localSheetId="13" hidden="1">'16irct'!$G:$G</definedName>
    <definedName name="Z_87E9DA1B_1CEB_458D_87A5_C4E38BAE485A_.wvu.Cols" localSheetId="15" hidden="1">'18ssocial'!#REF!</definedName>
    <definedName name="Z_87E9DA1B_1CEB_458D_87A5_C4E38BAE485A_.wvu.PrintArea" localSheetId="7" hidden="1">'10desemprego_IEFP'!$A$1:$AF$91</definedName>
    <definedName name="Z_87E9DA1B_1CEB_458D_87A5_C4E38BAE485A_.wvu.PrintArea" localSheetId="8" hidden="1">'11desemprego_IEFP'!$A$1:$AF$65</definedName>
    <definedName name="Z_87E9DA1B_1CEB_458D_87A5_C4E38BAE485A_.wvu.PrintArea" localSheetId="9" hidden="1">'12fp_ine_trim'!$A$1:$X$88</definedName>
    <definedName name="Z_87E9DA1B_1CEB_458D_87A5_C4E38BAE485A_.wvu.PrintArea" localSheetId="11" hidden="1">'14ganhos'!$A$1:$V$62</definedName>
    <definedName name="Z_87E9DA1B_1CEB_458D_87A5_C4E38BAE485A_.wvu.PrintArea" localSheetId="12" hidden="1">'15salários'!$A$1:$R$50</definedName>
    <definedName name="Z_87E9DA1B_1CEB_458D_87A5_C4E38BAE485A_.wvu.PrintArea" localSheetId="13" hidden="1">'16irct'!$A$1:$AF$77</definedName>
    <definedName name="Z_87E9DA1B_1CEB_458D_87A5_C4E38BAE485A_.wvu.PrintArea" localSheetId="15" hidden="1">'18ssocial'!$A$1:$U$71</definedName>
    <definedName name="Z_87E9DA1B_1CEB_458D_87A5_C4E38BAE485A_.wvu.PrintArea" localSheetId="16" hidden="1">'19ssocial '!$A$1:$X$73</definedName>
    <definedName name="Z_87E9DA1B_1CEB_458D_87A5_C4E38BAE485A_.wvu.PrintArea" localSheetId="17" hidden="1">'20destaque'!$A$1:$AF$75</definedName>
    <definedName name="Z_87E9DA1B_1CEB_458D_87A5_C4E38BAE485A_.wvu.PrintArea" localSheetId="19" hidden="1">'22conceito'!$A$1:$AG$71</definedName>
    <definedName name="Z_87E9DA1B_1CEB_458D_87A5_C4E38BAE485A_.wvu.PrintArea" localSheetId="20" hidden="1">'23conceito'!$A$1:$AG$73</definedName>
    <definedName name="Z_87E9DA1B_1CEB_458D_87A5_C4E38BAE485A_.wvu.PrintArea" localSheetId="3" hidden="1">'6populacao3'!$A$1:$Z$63</definedName>
    <definedName name="Z_87E9DA1B_1CEB_458D_87A5_C4E38BAE485A_.wvu.PrintArea" localSheetId="4" hidden="1">'7empregoINE3'!$A$1:$AA$76</definedName>
    <definedName name="Z_87E9DA1B_1CEB_458D_87A5_C4E38BAE485A_.wvu.PrintArea" localSheetId="5" hidden="1">'8desemprego_INE3'!$A$1:$AA$73</definedName>
    <definedName name="Z_87E9DA1B_1CEB_458D_87A5_C4E38BAE485A_.wvu.PrintArea" localSheetId="6" hidden="1">'9dgert'!$A$1:$P$132</definedName>
    <definedName name="Z_87E9DA1B_1CEB_458D_87A5_C4E38BAE485A_.wvu.PrintArea" localSheetId="0" hidden="1">capa!$A$1:$K$58</definedName>
    <definedName name="Z_87E9DA1B_1CEB_458D_87A5_C4E38BAE485A_.wvu.PrintArea" localSheetId="21" hidden="1">contracapa!$A$1:$E$54</definedName>
    <definedName name="Z_87E9DA1B_1CEB_458D_87A5_C4E38BAE485A_.wvu.PrintArea" localSheetId="2" hidden="1">fontes!$A$1:$O$42</definedName>
    <definedName name="Z_87E9DA1B_1CEB_458D_87A5_C4E38BAE485A_.wvu.PrintArea" localSheetId="1" hidden="1">introducao!$A$1:$O$53</definedName>
    <definedName name="Z_87E9DA1B_1CEB_458D_87A5_C4E38BAE485A_.wvu.Rows" localSheetId="7" hidden="1">'10desemprego_IEFP'!$23:$27,'10desemprego_IEFP'!$57:$57,'10desemprego_IEFP'!$72:$79</definedName>
    <definedName name="Z_87E9DA1B_1CEB_458D_87A5_C4E38BAE485A_.wvu.Rows" localSheetId="8" hidden="1">'11desemprego_IEFP'!$51:$51,'11desemprego_IEFP'!$58:$60</definedName>
    <definedName name="Z_87E9DA1B_1CEB_458D_87A5_C4E38BAE485A_.wvu.Rows" localSheetId="9" hidden="1">'12fp_ine_trim'!#REF!,'12fp_ine_trim'!#REF!</definedName>
    <definedName name="Z_87E9DA1B_1CEB_458D_87A5_C4E38BAE485A_.wvu.Rows" localSheetId="11" hidden="1">'14ganhos'!#REF!</definedName>
    <definedName name="Z_87E9DA1B_1CEB_458D_87A5_C4E38BAE485A_.wvu.Rows" localSheetId="12" hidden="1">'15salários'!$29:$30,'15salários'!#REF!</definedName>
    <definedName name="Z_87E9DA1B_1CEB_458D_87A5_C4E38BAE485A_.wvu.Rows" localSheetId="13" hidden="1">'16irct'!#REF!</definedName>
    <definedName name="Z_87E9DA1B_1CEB_458D_87A5_C4E38BAE485A_.wvu.Rows" localSheetId="15" hidden="1">'18ssocial'!$30:$30</definedName>
    <definedName name="Z_87E9DA1B_1CEB_458D_87A5_C4E38BAE485A_.wvu.Rows" localSheetId="16" hidden="1">'19ssocial '!#REF!</definedName>
    <definedName name="Z_87E9DA1B_1CEB_458D_87A5_C4E38BAE485A_.wvu.Rows" localSheetId="17" hidden="1">'20destaque'!#REF!,'20destaque'!#REF!</definedName>
    <definedName name="Z_87E9DA1B_1CEB_458D_87A5_C4E38BAE485A_.wvu.Rows" localSheetId="19" hidden="1">'22conceito'!#REF!</definedName>
    <definedName name="Z_87E9DA1B_1CEB_458D_87A5_C4E38BAE485A_.wvu.Rows" localSheetId="20" hidden="1">'23conceito'!$8:$9</definedName>
    <definedName name="Z_87E9DA1B_1CEB_458D_87A5_C4E38BAE485A_.wvu.Rows" localSheetId="3" hidden="1">'6populacao3'!$8:$8,'6populacao3'!#REF!,'6populacao3'!$31:$60</definedName>
    <definedName name="Z_87E9DA1B_1CEB_458D_87A5_C4E38BAE485A_.wvu.Rows" localSheetId="4" hidden="1">'7empregoINE3'!#REF!,'7empregoINE3'!$44:$73</definedName>
    <definedName name="Z_87E9DA1B_1CEB_458D_87A5_C4E38BAE485A_.wvu.Rows" localSheetId="5" hidden="1">'8desemprego_INE3'!#REF!,'8desemprego_INE3'!#REF!,'8desemprego_INE3'!$42:$71,'8desemprego_INE3'!#REF!</definedName>
    <definedName name="Z_87E9DA1B_1CEB_458D_87A5_C4E38BAE485A_.wvu.Rows" localSheetId="6" hidden="1">'9dgert'!#REF!,'9dgert'!#REF!,'9dgert'!$78:$128</definedName>
    <definedName name="Z_D8E90C30_C61D_40A7_989F_8651AA8E91E2_.wvu.Cols" localSheetId="13" hidden="1">'16irct'!$G:$G</definedName>
    <definedName name="Z_D8E90C30_C61D_40A7_989F_8651AA8E91E2_.wvu.Cols" localSheetId="15" hidden="1">'18ssocial'!#REF!</definedName>
    <definedName name="Z_D8E90C30_C61D_40A7_989F_8651AA8E91E2_.wvu.PrintArea" localSheetId="7" hidden="1">'10desemprego_IEFP'!$A$1:$AF$91</definedName>
    <definedName name="Z_D8E90C30_C61D_40A7_989F_8651AA8E91E2_.wvu.PrintArea" localSheetId="8" hidden="1">'11desemprego_IEFP'!$A$1:$AF$65</definedName>
    <definedName name="Z_D8E90C30_C61D_40A7_989F_8651AA8E91E2_.wvu.PrintArea" localSheetId="9" hidden="1">'12fp_ine_trim'!$A$1:$X$88</definedName>
    <definedName name="Z_D8E90C30_C61D_40A7_989F_8651AA8E91E2_.wvu.PrintArea" localSheetId="11" hidden="1">'14ganhos'!$A$1:$V$62</definedName>
    <definedName name="Z_D8E90C30_C61D_40A7_989F_8651AA8E91E2_.wvu.PrintArea" localSheetId="12" hidden="1">'15salários'!$A$1:$R$50</definedName>
    <definedName name="Z_D8E90C30_C61D_40A7_989F_8651AA8E91E2_.wvu.PrintArea" localSheetId="13" hidden="1">'16irct'!$A$1:$AF$77</definedName>
    <definedName name="Z_D8E90C30_C61D_40A7_989F_8651AA8E91E2_.wvu.PrintArea" localSheetId="15" hidden="1">'18ssocial'!$A$1:$U$71</definedName>
    <definedName name="Z_D8E90C30_C61D_40A7_989F_8651AA8E91E2_.wvu.PrintArea" localSheetId="16" hidden="1">'19ssocial '!$A$1:$X$73</definedName>
    <definedName name="Z_D8E90C30_C61D_40A7_989F_8651AA8E91E2_.wvu.PrintArea" localSheetId="17" hidden="1">'20destaque'!$A$1:$AF$75</definedName>
    <definedName name="Z_D8E90C30_C61D_40A7_989F_8651AA8E91E2_.wvu.PrintArea" localSheetId="19" hidden="1">'22conceito'!$A$1:$AG$71</definedName>
    <definedName name="Z_D8E90C30_C61D_40A7_989F_8651AA8E91E2_.wvu.PrintArea" localSheetId="20" hidden="1">'23conceito'!$A$1:$AG$73</definedName>
    <definedName name="Z_D8E90C30_C61D_40A7_989F_8651AA8E91E2_.wvu.PrintArea" localSheetId="3" hidden="1">'6populacao3'!$A$1:$Z$63</definedName>
    <definedName name="Z_D8E90C30_C61D_40A7_989F_8651AA8E91E2_.wvu.PrintArea" localSheetId="4" hidden="1">'7empregoINE3'!$A$1:$AA$76</definedName>
    <definedName name="Z_D8E90C30_C61D_40A7_989F_8651AA8E91E2_.wvu.PrintArea" localSheetId="5" hidden="1">'8desemprego_INE3'!$A$1:$AA$73</definedName>
    <definedName name="Z_D8E90C30_C61D_40A7_989F_8651AA8E91E2_.wvu.PrintArea" localSheetId="6" hidden="1">'9dgert'!$A$1:$P$132</definedName>
    <definedName name="Z_D8E90C30_C61D_40A7_989F_8651AA8E91E2_.wvu.PrintArea" localSheetId="0" hidden="1">capa!$A$1:$K$58</definedName>
    <definedName name="Z_D8E90C30_C61D_40A7_989F_8651AA8E91E2_.wvu.PrintArea" localSheetId="21" hidden="1">contracapa!$A$1:$E$54</definedName>
    <definedName name="Z_D8E90C30_C61D_40A7_989F_8651AA8E91E2_.wvu.PrintArea" localSheetId="2" hidden="1">fontes!$A$1:$O$42</definedName>
    <definedName name="Z_D8E90C30_C61D_40A7_989F_8651AA8E91E2_.wvu.PrintArea" localSheetId="1" hidden="1">introducao!$A$1:$O$53</definedName>
    <definedName name="Z_D8E90C30_C61D_40A7_989F_8651AA8E91E2_.wvu.Rows" localSheetId="8" hidden="1">'11desemprego_IEFP'!$51:$51,'11desemprego_IEFP'!$58:$60</definedName>
    <definedName name="Z_D8E90C30_C61D_40A7_989F_8651AA8E91E2_.wvu.Rows" localSheetId="9" hidden="1">'12fp_ine_trim'!#REF!,'12fp_ine_trim'!#REF!</definedName>
    <definedName name="Z_D8E90C30_C61D_40A7_989F_8651AA8E91E2_.wvu.Rows" localSheetId="11" hidden="1">'14ganhos'!#REF!</definedName>
    <definedName name="Z_D8E90C30_C61D_40A7_989F_8651AA8E91E2_.wvu.Rows" localSheetId="12" hidden="1">'15salários'!$29:$30,'15salários'!#REF!</definedName>
    <definedName name="Z_D8E90C30_C61D_40A7_989F_8651AA8E91E2_.wvu.Rows" localSheetId="13" hidden="1">'16irct'!#REF!</definedName>
    <definedName name="Z_D8E90C30_C61D_40A7_989F_8651AA8E91E2_.wvu.Rows" localSheetId="15" hidden="1">'18ssocial'!$30:$30</definedName>
    <definedName name="Z_D8E90C30_C61D_40A7_989F_8651AA8E91E2_.wvu.Rows" localSheetId="16" hidden="1">'19ssocial '!#REF!</definedName>
    <definedName name="Z_D8E90C30_C61D_40A7_989F_8651AA8E91E2_.wvu.Rows" localSheetId="17" hidden="1">'20destaque'!#REF!,'20destaque'!#REF!</definedName>
    <definedName name="Z_D8E90C30_C61D_40A7_989F_8651AA8E91E2_.wvu.Rows" localSheetId="19" hidden="1">'22conceito'!#REF!</definedName>
    <definedName name="Z_D8E90C30_C61D_40A7_989F_8651AA8E91E2_.wvu.Rows" localSheetId="20" hidden="1">'23conceito'!$8:$9</definedName>
    <definedName name="Z_D8E90C30_C61D_40A7_989F_8651AA8E91E2_.wvu.Rows" localSheetId="3" hidden="1">'6populacao3'!$8:$8,'6populacao3'!$30:$30,'6populacao3'!$31:$60,'6populacao3'!$61:$61</definedName>
    <definedName name="Z_D8E90C30_C61D_40A7_989F_8651AA8E91E2_.wvu.Rows" localSheetId="4" hidden="1">'7empregoINE3'!#REF!,'7empregoINE3'!$44:$73</definedName>
    <definedName name="Z_D8E90C30_C61D_40A7_989F_8651AA8E91E2_.wvu.Rows" localSheetId="6" hidden="1">'9dgert'!#REF!,'9dgert'!#REF!,'9dgert'!$78:$128</definedName>
  </definedNames>
  <calcPr calcId="125725"/>
  <customWorkbookViews>
    <customWorkbookView name="Joana.Matos - Vista pessoal" guid="{87E9DA1B-1CEB-458D-87A5-C4E38BAE485A}" mergeInterval="0" personalView="1" maximized="1" xWindow="1" yWindow="1" windowWidth="1276" windowHeight="752" tabRatio="551" activeSheetId="16"/>
    <customWorkbookView name="Teresa Feliciano - Vista pessoal" guid="{5859C3A0-D6FB-40D9-B6C2-346CB5A63A0A}" mergeInterval="0" personalView="1" maximized="1" xWindow="1" yWindow="1" windowWidth="1276" windowHeight="752" tabRatio="551" activeSheetId="20"/>
    <customWorkbookView name="Carla.Lopes - Vista pessoal" guid="{D8E90C30-C61D-40A7-989F-8651AA8E91E2}" mergeInterval="0" personalView="1" maximized="1" xWindow="1" yWindow="1" windowWidth="1436" windowHeight="636" tabRatio="792" activeSheetId="22"/>
  </customWorkbookViews>
  <fileRecoveryPr autoRecover="0"/>
</workbook>
</file>

<file path=xl/calcChain.xml><?xml version="1.0" encoding="utf-8"?>
<calcChain xmlns="http://schemas.openxmlformats.org/spreadsheetml/2006/main">
  <c r="T15" i="501"/>
  <c r="P15"/>
  <c r="L15"/>
  <c r="H15"/>
  <c r="V15"/>
  <c r="N15"/>
  <c r="F15"/>
  <c r="U15"/>
  <c r="R15"/>
  <c r="J15"/>
  <c r="R12"/>
  <c r="J12"/>
  <c r="U12"/>
  <c r="N12"/>
  <c r="F12"/>
  <c r="T9"/>
  <c r="P9"/>
  <c r="L9"/>
  <c r="H9"/>
  <c r="V9"/>
  <c r="N9"/>
  <c r="F9"/>
  <c r="U9"/>
  <c r="R9"/>
  <c r="J9"/>
  <c r="M47" i="500"/>
  <c r="K47"/>
  <c r="I47"/>
  <c r="E47"/>
  <c r="O47"/>
  <c r="G47"/>
  <c r="K8"/>
  <c r="G8"/>
  <c r="P8"/>
  <c r="N8"/>
  <c r="I8"/>
  <c r="E8"/>
  <c r="AD87" i="497"/>
  <c r="AB87"/>
  <c r="Z87"/>
  <c r="X87"/>
  <c r="V87"/>
  <c r="T87"/>
  <c r="R87"/>
  <c r="P87"/>
  <c r="N87"/>
  <c r="L87"/>
  <c r="J87"/>
  <c r="H87"/>
  <c r="AD86"/>
  <c r="AB86"/>
  <c r="Z86"/>
  <c r="X86"/>
  <c r="V86"/>
  <c r="T86"/>
  <c r="R86"/>
  <c r="P86"/>
  <c r="N86"/>
  <c r="L86"/>
  <c r="J86"/>
  <c r="H86"/>
  <c r="AD85"/>
  <c r="AB85"/>
  <c r="Z85"/>
  <c r="X85"/>
  <c r="V85"/>
  <c r="T85"/>
  <c r="R85"/>
  <c r="P85"/>
  <c r="N85"/>
  <c r="L85"/>
  <c r="J85"/>
  <c r="H85"/>
  <c r="AD84"/>
  <c r="AB84"/>
  <c r="Z84"/>
  <c r="X84"/>
  <c r="V84"/>
  <c r="T84"/>
  <c r="R84"/>
  <c r="P84"/>
  <c r="N84"/>
  <c r="L84"/>
  <c r="J84"/>
  <c r="H84"/>
  <c r="AD83"/>
  <c r="AB83"/>
  <c r="Z83"/>
  <c r="X83"/>
  <c r="V83"/>
  <c r="T83"/>
  <c r="R83"/>
  <c r="P83"/>
  <c r="N83"/>
  <c r="L83"/>
  <c r="J83"/>
  <c r="H83"/>
  <c r="AD82"/>
  <c r="AB82"/>
  <c r="Z82"/>
  <c r="X82"/>
  <c r="V82"/>
  <c r="T82"/>
  <c r="R82"/>
  <c r="P82"/>
  <c r="N82"/>
  <c r="L82"/>
  <c r="J82"/>
  <c r="H82"/>
  <c r="AD81"/>
  <c r="AB81"/>
  <c r="Z81"/>
  <c r="X81"/>
  <c r="V81"/>
  <c r="T81"/>
  <c r="R81"/>
  <c r="P81"/>
  <c r="N81"/>
  <c r="L81"/>
  <c r="J81"/>
  <c r="H81"/>
  <c r="AD80"/>
  <c r="AB80"/>
  <c r="Z80"/>
  <c r="X80"/>
  <c r="V80"/>
  <c r="T80"/>
  <c r="R80"/>
  <c r="P80"/>
  <c r="N80"/>
  <c r="L80"/>
  <c r="J80"/>
  <c r="H80"/>
  <c r="E66"/>
  <c r="AD62"/>
  <c r="AB62"/>
  <c r="Z62"/>
  <c r="X62"/>
  <c r="V62"/>
  <c r="T62"/>
  <c r="R62"/>
  <c r="P62"/>
  <c r="N62"/>
  <c r="L62"/>
  <c r="J62"/>
  <c r="H62"/>
  <c r="G38"/>
  <c r="E38"/>
  <c r="E30"/>
  <c r="M8" i="500" l="1"/>
  <c r="O8"/>
  <c r="F8"/>
  <c r="H8"/>
  <c r="J8"/>
  <c r="V12" i="501"/>
  <c r="H12"/>
  <c r="L12"/>
  <c r="P12"/>
  <c r="T12"/>
  <c r="C62" i="458"/>
  <c r="AD66" i="491" l="1"/>
  <c r="AD67"/>
  <c r="AD68"/>
  <c r="AD69"/>
  <c r="AD65"/>
  <c r="U49" i="495" l="1"/>
  <c r="S49"/>
  <c r="Q49"/>
  <c r="P49"/>
  <c r="N49"/>
  <c r="L49"/>
  <c r="J49"/>
  <c r="H49"/>
  <c r="N74" i="487"/>
  <c r="M74"/>
  <c r="L74"/>
  <c r="K74"/>
  <c r="J74"/>
  <c r="I74"/>
  <c r="H74"/>
  <c r="G74"/>
  <c r="F74"/>
  <c r="N66"/>
  <c r="L66"/>
  <c r="F66"/>
  <c r="H61"/>
  <c r="N56"/>
  <c r="L56"/>
  <c r="J56"/>
  <c r="H56"/>
  <c r="F56"/>
  <c r="N51"/>
  <c r="L51"/>
  <c r="J51"/>
  <c r="H51"/>
  <c r="F51"/>
  <c r="N46"/>
  <c r="L46"/>
  <c r="J46"/>
  <c r="H46"/>
  <c r="F46"/>
  <c r="N38"/>
  <c r="L38"/>
  <c r="J38"/>
  <c r="H38"/>
  <c r="F38"/>
  <c r="L36" i="486" l="1"/>
  <c r="L12"/>
  <c r="L14"/>
  <c r="L16"/>
  <c r="L18"/>
  <c r="L20"/>
  <c r="L22"/>
  <c r="L24"/>
  <c r="L26"/>
  <c r="L28"/>
  <c r="L30"/>
  <c r="L32"/>
  <c r="L34"/>
  <c r="L38"/>
  <c r="L9"/>
  <c r="L10"/>
  <c r="L11"/>
  <c r="L13"/>
  <c r="L15"/>
  <c r="L17"/>
  <c r="L19"/>
  <c r="L21"/>
  <c r="L23"/>
  <c r="L25"/>
  <c r="L27"/>
  <c r="L29"/>
  <c r="L31"/>
  <c r="L33"/>
  <c r="L35"/>
  <c r="L37"/>
  <c r="L39"/>
  <c r="T56" i="481" l="1"/>
  <c r="T54" s="1"/>
  <c r="P56"/>
  <c r="P54" s="1"/>
  <c r="L56"/>
  <c r="L54"/>
  <c r="V48"/>
  <c r="R48"/>
  <c r="L48"/>
  <c r="V47"/>
  <c r="R47"/>
  <c r="L47"/>
  <c r="V46"/>
  <c r="R46"/>
  <c r="L46"/>
  <c r="V45"/>
  <c r="R45"/>
  <c r="H45"/>
  <c r="L45" s="1"/>
  <c r="V44"/>
  <c r="R44"/>
  <c r="H44"/>
  <c r="L44" s="1"/>
  <c r="V42"/>
  <c r="R42"/>
  <c r="L42"/>
  <c r="V41"/>
  <c r="R41"/>
  <c r="L41"/>
  <c r="V40"/>
  <c r="R40"/>
  <c r="L40"/>
  <c r="V39"/>
  <c r="R39"/>
  <c r="L39"/>
  <c r="V38"/>
  <c r="R38"/>
  <c r="L38"/>
  <c r="V37"/>
  <c r="R37"/>
  <c r="L37"/>
  <c r="V36"/>
  <c r="R36"/>
  <c r="L36"/>
  <c r="V35"/>
  <c r="R35"/>
  <c r="L35"/>
  <c r="V34"/>
  <c r="R34"/>
  <c r="H34"/>
  <c r="L34" s="1"/>
  <c r="T32"/>
  <c r="P32"/>
  <c r="N32"/>
  <c r="J32"/>
  <c r="H32" l="1"/>
  <c r="L32" s="1"/>
  <c r="R32"/>
  <c r="V32"/>
  <c r="T29" i="458" l="1"/>
  <c r="T28"/>
  <c r="T27"/>
</calcChain>
</file>

<file path=xl/sharedStrings.xml><?xml version="1.0" encoding="utf-8"?>
<sst xmlns="http://schemas.openxmlformats.org/spreadsheetml/2006/main" count="1676" uniqueCount="698">
  <si>
    <t>invalidez, velhice e sobrevivência</t>
  </si>
  <si>
    <t>desemprego e apoio ao emprego</t>
  </si>
  <si>
    <t>população total</t>
  </si>
  <si>
    <t xml:space="preserve"> n.d.</t>
  </si>
  <si>
    <t xml:space="preserve"> Conceitos</t>
  </si>
  <si>
    <t>valor inferior a 0,1 da unidade utilizada</t>
  </si>
  <si>
    <t>salários na construção civil e obras públicas</t>
  </si>
  <si>
    <t>população desempregada</t>
  </si>
  <si>
    <t>retribuição mínima mensal garantida</t>
  </si>
  <si>
    <t>-</t>
  </si>
  <si>
    <r>
      <t>ISSN</t>
    </r>
    <r>
      <rPr>
        <sz val="8"/>
        <color indexed="63"/>
        <rFont val="Arial"/>
        <family val="2"/>
      </rPr>
      <t xml:space="preserve"> 0873-4682</t>
    </r>
  </si>
  <si>
    <t xml:space="preserve"> Trabalho</t>
  </si>
  <si>
    <t xml:space="preserve"> Formação Profissional</t>
  </si>
  <si>
    <t>população com emprego</t>
  </si>
  <si>
    <t>índice de preços no consumidor</t>
  </si>
  <si>
    <t xml:space="preserve"> o.o</t>
  </si>
  <si>
    <t>programas e medidas de emprego, formação profissional e reabilitação profissional</t>
  </si>
  <si>
    <t>prestações familiares</t>
  </si>
  <si>
    <t xml:space="preserve">Sinais convencionais  </t>
  </si>
  <si>
    <t>estrutura empresarial</t>
  </si>
  <si>
    <r>
      <t>Depósito Legal</t>
    </r>
    <r>
      <rPr>
        <sz val="8"/>
        <color indexed="63"/>
        <rFont val="Arial"/>
        <family val="2"/>
      </rPr>
      <t>: 100553/96</t>
    </r>
  </si>
  <si>
    <t>valor inferior a metade da unidade utilizada</t>
  </si>
  <si>
    <t xml:space="preserve"> Fontes</t>
  </si>
  <si>
    <t>doença</t>
  </si>
  <si>
    <r>
      <t>Periodicidade</t>
    </r>
    <r>
      <rPr>
        <sz val="8"/>
        <color indexed="63"/>
        <rFont val="Arial"/>
        <family val="2"/>
      </rPr>
      <t>: Mensal</t>
    </r>
  </si>
  <si>
    <t xml:space="preserve">Dados recolhidos até:    </t>
  </si>
  <si>
    <t>desemprego registado - no fim do período</t>
  </si>
  <si>
    <t>ganhos médios</t>
  </si>
  <si>
    <t>Índice</t>
  </si>
  <si>
    <t>desemprego registado, ofertas e colocações - ao longo do período</t>
  </si>
  <si>
    <t xml:space="preserve"> Segurança Social</t>
  </si>
  <si>
    <t>rendimento social de inserção</t>
  </si>
  <si>
    <t>acidentes de trabalho</t>
  </si>
  <si>
    <t xml:space="preserve"> População, Emprego e Desemprego</t>
  </si>
  <si>
    <t xml:space="preserve"> Quadros sinópticos</t>
  </si>
  <si>
    <t xml:space="preserve"> </t>
  </si>
  <si>
    <t xml:space="preserve">ISSN: 0873 - 4682  </t>
  </si>
  <si>
    <t>valor nulo</t>
  </si>
  <si>
    <t>valor não disponível</t>
  </si>
  <si>
    <t xml:space="preserve"> Informação em destaque</t>
  </si>
  <si>
    <t>valor inferior à unidade utilizada</t>
  </si>
  <si>
    <r>
      <t xml:space="preserve"> §</t>
    </r>
    <r>
      <rPr>
        <sz val="8"/>
        <color indexed="63"/>
        <rFont val="Arial"/>
        <family val="2"/>
      </rPr>
      <t xml:space="preserve">  </t>
    </r>
  </si>
  <si>
    <r>
      <t xml:space="preserve"> o</t>
    </r>
    <r>
      <rPr>
        <sz val="8"/>
        <color indexed="63"/>
        <rFont val="Arial"/>
        <family val="2"/>
      </rPr>
      <t xml:space="preserve"> </t>
    </r>
  </si>
  <si>
    <t xml:space="preserve"> Ficha Técnica</t>
  </si>
  <si>
    <t xml:space="preserve">Introdução </t>
  </si>
  <si>
    <t xml:space="preserve">  - </t>
  </si>
  <si>
    <t>população em educação ou formação</t>
  </si>
  <si>
    <r>
      <t>Título</t>
    </r>
    <r>
      <rPr>
        <sz val="8"/>
        <color indexed="63"/>
        <rFont val="Arial"/>
        <family val="2"/>
      </rPr>
      <t>: Boletim Estatístico    -</t>
    </r>
  </si>
  <si>
    <t>tendências do mercado de trabalho</t>
  </si>
  <si>
    <r>
      <t xml:space="preserve">II/MSSS, Estatísticas da Segurança Social </t>
    </r>
    <r>
      <rPr>
        <sz val="8"/>
        <color indexed="63"/>
        <rFont val="Arial"/>
        <family val="2"/>
      </rPr>
      <t>- informação de dados estatísticos inerentes ao Sistema de Segurança Social nos seguintes temas: Invalidez, Velhice e Sobrevivência; Prestações Familiares; Rendimento Social de Inserção; Desemprego e Apoio ao Emprego e Doença.</t>
    </r>
  </si>
  <si>
    <r>
      <t>DGERT/MEE</t>
    </r>
    <r>
      <rPr>
        <sz val="8"/>
        <color indexed="63"/>
        <rFont val="Arial"/>
        <family val="2"/>
      </rPr>
      <t xml:space="preserve"> - dados tratados pela Direcção-Geral de Emprego e das Relações de Trabalho.</t>
    </r>
  </si>
  <si>
    <r>
      <t>IEFP/MEE, Síntese da Execução dos Programas e Medidas de Emprego e Formação Profissional</t>
    </r>
    <r>
      <rPr>
        <sz val="8"/>
        <color indexed="63"/>
        <rFont val="Arial"/>
        <family val="2"/>
      </rPr>
      <t xml:space="preserve"> - informação mensal detalhada sobre as pessoas abrangidas nos Programas e Medidas de Emprego e Formação Profissional.</t>
    </r>
  </si>
  <si>
    <r>
      <t>IEFP/MEE, Estatísticas Mensais</t>
    </r>
    <r>
      <rPr>
        <sz val="8"/>
        <color indexed="63"/>
        <rFont val="Arial"/>
        <family val="2"/>
      </rPr>
      <t xml:space="preserve"> - informação mensal do Mercado de Emprego.</t>
    </r>
  </si>
  <si>
    <r>
      <t xml:space="preserve">O </t>
    </r>
    <r>
      <rPr>
        <b/>
        <sz val="9"/>
        <color indexed="63"/>
        <rFont val="Arial"/>
        <family val="2"/>
      </rPr>
      <t>Boletim Estatístico</t>
    </r>
    <r>
      <rPr>
        <sz val="9"/>
        <color indexed="63"/>
        <rFont val="Arial"/>
        <family val="2"/>
      </rPr>
      <t xml:space="preserve"> é uma publicação mensal, iniciada em 1996, de divulgação de dados estatísticos das áreas do Emprego, da Formação Profissional, do Trabalho e da Segurança Social.
Para além das páginas de temática fixa, existem duas páginas com rotatividade de tema para informação em destaque (páginas 20 e 21).
Cada página temática de periodicidade trimestral é composta, sempre que se mostre pertinente,  por duas partes: uma de indicadores gerais que permanecem ao longo do trimestre e uma segunda com informação de rotatividade mensal, de forma a potenciar a informação a disponibilizar.</t>
    </r>
  </si>
  <si>
    <t>despedimentos coletivos</t>
  </si>
  <si>
    <t>instrumentos de regulamentação coletiva do trabalho</t>
  </si>
  <si>
    <t>Publicação eletrónica mensal</t>
  </si>
  <si>
    <r>
      <t>Formato:</t>
    </r>
    <r>
      <rPr>
        <sz val="8"/>
        <color indexed="63"/>
        <rFont val="Arial"/>
        <family val="2"/>
      </rPr>
      <t xml:space="preserve"> publicação em suporte eletrónico</t>
    </r>
  </si>
  <si>
    <r>
      <t>IEFP/MEE, Relatório Mensal de Execução Física e Financeira</t>
    </r>
    <r>
      <rPr>
        <sz val="8"/>
        <color indexed="63"/>
        <rFont val="Arial"/>
        <family val="2"/>
      </rPr>
      <t xml:space="preserve"> - disponibiliza os principais indicadores da execução acumulada (física e financeira), dos diversos Programas e Medidas de Emprego e Formação Profissional desenvolvidos pelo IEFP, I.P.</t>
    </r>
  </si>
  <si>
    <r>
      <t xml:space="preserve">INE, Inquérito ao Emprego - </t>
    </r>
    <r>
      <rPr>
        <sz val="8"/>
        <color indexed="63"/>
        <rFont val="Arial"/>
        <family val="2"/>
      </rPr>
      <t xml:space="preserve">inquérito que tem por principal objetivo a caracterização da população face ao mercado de trabalho. É um inquérito trimestral, por amostragem, dirigido a residentes em alojamentos familiares no espaço nacional e disponibiliza resultados trimestrais e anuais. A informação é obtida por recolha direta, mediante entrevista assistida por computador, segundo um modo de recolha misto: a primeira entrevista ao alojamento é feita presencialmente e as cinco inquirições seguintes, se forem cumpridos determinados requisitos, são feitas por telefone. Os dados divulgados foram calibrados, tendo por referência as estimativas independentes da população calculadas a partir dos resultados definitivos dos Censos 2001. </t>
    </r>
  </si>
  <si>
    <r>
      <t xml:space="preserve">INE, Inquérito Qualitativo de Conjuntura aos Consumidores </t>
    </r>
    <r>
      <rPr>
        <sz val="8"/>
        <color indexed="63"/>
        <rFont val="Arial"/>
        <family val="2"/>
      </rPr>
      <t>- inquérito harmonizado a nível europeu, de carácter mensal com o objetivo de recolha de informação que forneça as opiniões (avaliações/expectativas) dos consumidores sobre a situação económica e financeira das famílias, bem como as suas expectativas sobre a evolução próxima da economia.</t>
    </r>
  </si>
  <si>
    <r>
      <t xml:space="preserve">INE, Inquéritos Qualitativos de Conjuntura às Empresas (Indústria Transformadora, Construção e Obras Públicas e Serviços) </t>
    </r>
    <r>
      <rPr>
        <sz val="8"/>
        <color indexed="63"/>
        <rFont val="Arial"/>
        <family val="2"/>
      </rPr>
      <t xml:space="preserve">- inquérito mensal, harmonizado a nível europeu, com o objetivo de recolha de informação que forneça as opiniões (avaliações/expectativas) dos agentes económicos/empresários sobre a evolução da atividade económica da sua própria empresa. Da conjugação das opiniões dos empresários, torna-se possível avaliar não só a situação do sector, como também as </t>
    </r>
    <r>
      <rPr>
        <sz val="8"/>
        <color rgb="FF333333"/>
        <rFont val="Arial"/>
        <family val="2"/>
      </rPr>
      <t>respetivas perspetivas.</t>
    </r>
  </si>
  <si>
    <r>
      <t>Para uma perceção mais completa das características e conteúdo dos dados estatísticos constantes dos quadros apresentados, dever-se-á consultar as fontes</t>
    </r>
    <r>
      <rPr>
        <sz val="8"/>
        <color rgb="FF333333"/>
        <rFont val="Arial"/>
        <family val="2"/>
      </rPr>
      <t xml:space="preserve"> respetivas neles indicadas:</t>
    </r>
  </si>
  <si>
    <t>Beja</t>
  </si>
  <si>
    <t>Évora</t>
  </si>
  <si>
    <t>Portalegre</t>
  </si>
  <si>
    <t>Setúbal</t>
  </si>
  <si>
    <t>Lisboa</t>
  </si>
  <si>
    <t>Leiria</t>
  </si>
  <si>
    <t>Coimbra</t>
  </si>
  <si>
    <t>Aveiro</t>
  </si>
  <si>
    <t>Porto</t>
  </si>
  <si>
    <t>Braga</t>
  </si>
  <si>
    <t>Viana do Castelo</t>
  </si>
  <si>
    <t>Bragança</t>
  </si>
  <si>
    <t>Vila Real</t>
  </si>
  <si>
    <t>total</t>
  </si>
  <si>
    <t>(percentagem)</t>
  </si>
  <si>
    <t>Continente</t>
  </si>
  <si>
    <t>Mulheres</t>
  </si>
  <si>
    <t>Homens</t>
  </si>
  <si>
    <t>Portugal</t>
  </si>
  <si>
    <t>Faro</t>
  </si>
  <si>
    <t>Castelo Branco</t>
  </si>
  <si>
    <t>Guarda</t>
  </si>
  <si>
    <t>Viseu</t>
  </si>
  <si>
    <t>(número)</t>
  </si>
  <si>
    <t>mulheres</t>
  </si>
  <si>
    <t>homens</t>
  </si>
  <si>
    <t>Santarém</t>
  </si>
  <si>
    <t>Servente da construção civil</t>
  </si>
  <si>
    <t>Condutor máquinas de escavação</t>
  </si>
  <si>
    <t>Motoristas veículos pesados mercadorias</t>
  </si>
  <si>
    <t xml:space="preserve">Serralheiro civil </t>
  </si>
  <si>
    <t>Pintor da construção civil</t>
  </si>
  <si>
    <t>Eletricista em geral</t>
  </si>
  <si>
    <t>Canalizador</t>
  </si>
  <si>
    <t>Estucador</t>
  </si>
  <si>
    <t>Ladrilhador (azulejador)</t>
  </si>
  <si>
    <t>Espalhador de betuminosos</t>
  </si>
  <si>
    <t>Carpinteiro de toscos</t>
  </si>
  <si>
    <t>Carpinteiro de limpos</t>
  </si>
  <si>
    <t>Encarregado da construção civil</t>
  </si>
  <si>
    <t>Armador de ferro</t>
  </si>
  <si>
    <t>Pedreiro em geral</t>
  </si>
  <si>
    <t>Engenheiro civil</t>
  </si>
  <si>
    <t>(euros)</t>
  </si>
  <si>
    <t>outubro</t>
  </si>
  <si>
    <t>julho</t>
  </si>
  <si>
    <t>abril</t>
  </si>
  <si>
    <t>janeiro</t>
  </si>
  <si>
    <t>Mais informação em:  http://www.ine.pt</t>
  </si>
  <si>
    <t>principais variações face ao mês anterior</t>
  </si>
  <si>
    <t>Homóloga</t>
  </si>
  <si>
    <t>Em cadeia</t>
  </si>
  <si>
    <t>variação</t>
  </si>
  <si>
    <t>jan.</t>
  </si>
  <si>
    <t>dez.</t>
  </si>
  <si>
    <t>nov.</t>
  </si>
  <si>
    <t>out.</t>
  </si>
  <si>
    <t>set.</t>
  </si>
  <si>
    <t>ago.</t>
  </si>
  <si>
    <t>jul.</t>
  </si>
  <si>
    <t>jun.</t>
  </si>
  <si>
    <t>mai.</t>
  </si>
  <si>
    <t>abr.</t>
  </si>
  <si>
    <t>mar.</t>
  </si>
  <si>
    <t>fev.</t>
  </si>
  <si>
    <t xml:space="preserve">                                                                                                                                                                                                                                                                                                                 </t>
  </si>
  <si>
    <t>Mais informação em:  http://www.dgert.mee.gov.pt</t>
  </si>
  <si>
    <t>fonte: DGERT/MEE, Variação média ponderada intertabelas.</t>
  </si>
  <si>
    <t>convenções publicadas</t>
  </si>
  <si>
    <t>ipc</t>
  </si>
  <si>
    <t>real</t>
  </si>
  <si>
    <t>nominal</t>
  </si>
  <si>
    <t>%</t>
  </si>
  <si>
    <t>variação anualizada (%)</t>
  </si>
  <si>
    <t>variação (%)</t>
  </si>
  <si>
    <t>convenção com maior número de trabalhadores</t>
  </si>
  <si>
    <t>Real</t>
  </si>
  <si>
    <t>Nominal</t>
  </si>
  <si>
    <t>Zonas brancas (trab. administrativos)</t>
  </si>
  <si>
    <r>
      <t>U.</t>
    </r>
    <r>
      <rPr>
        <sz val="8"/>
        <color indexed="63"/>
        <rFont val="Arial"/>
        <family val="2"/>
      </rPr>
      <t xml:space="preserve"> At.org.inter. e out.inst.extra-territ.</t>
    </r>
  </si>
  <si>
    <r>
      <t>T.</t>
    </r>
    <r>
      <rPr>
        <sz val="8"/>
        <color indexed="63"/>
        <rFont val="Arial"/>
        <family val="2"/>
      </rPr>
      <t xml:space="preserve"> At.fam.p.dom.e a.pr.fam.p/uso próp.</t>
    </r>
  </si>
  <si>
    <r>
      <t xml:space="preserve">S. </t>
    </r>
    <r>
      <rPr>
        <sz val="8"/>
        <color indexed="63"/>
        <rFont val="Arial"/>
        <family val="2"/>
      </rPr>
      <t>Outras atividades de serviços</t>
    </r>
  </si>
  <si>
    <r>
      <t xml:space="preserve">Q. </t>
    </r>
    <r>
      <rPr>
        <sz val="8"/>
        <color indexed="63"/>
        <rFont val="Arial"/>
        <family val="2"/>
      </rPr>
      <t>Ativ. de saúde hum. e apoio social</t>
    </r>
  </si>
  <si>
    <r>
      <t>P.</t>
    </r>
    <r>
      <rPr>
        <sz val="8"/>
        <color indexed="63"/>
        <rFont val="Arial"/>
        <family val="2"/>
      </rPr>
      <t xml:space="preserve"> Educação</t>
    </r>
  </si>
  <si>
    <r>
      <rPr>
        <b/>
        <sz val="8"/>
        <color indexed="63"/>
        <rFont val="Arial"/>
        <family val="2"/>
      </rPr>
      <t>O.</t>
    </r>
    <r>
      <rPr>
        <sz val="8"/>
        <color indexed="63"/>
        <rFont val="Arial"/>
        <family val="2"/>
      </rPr>
      <t xml:space="preserve"> Adm. púb.e defesa; seg.social obrig.</t>
    </r>
  </si>
  <si>
    <r>
      <t>N.</t>
    </r>
    <r>
      <rPr>
        <sz val="8"/>
        <color indexed="63"/>
        <rFont val="Arial"/>
        <family val="2"/>
      </rPr>
      <t xml:space="preserve"> Ativ. admin. e dos serv. de apoio</t>
    </r>
  </si>
  <si>
    <r>
      <t>M.</t>
    </r>
    <r>
      <rPr>
        <sz val="8"/>
        <color indexed="63"/>
        <rFont val="Arial"/>
        <family val="2"/>
      </rPr>
      <t xml:space="preserve"> Ativ.de consult., cient., téc. e simil.</t>
    </r>
  </si>
  <si>
    <r>
      <t>L.</t>
    </r>
    <r>
      <rPr>
        <sz val="8"/>
        <color indexed="63"/>
        <rFont val="Arial"/>
        <family val="2"/>
      </rPr>
      <t xml:space="preserve"> Atividades imobiliárias</t>
    </r>
  </si>
  <si>
    <r>
      <t>K.</t>
    </r>
    <r>
      <rPr>
        <sz val="8"/>
        <color indexed="63"/>
        <rFont val="Arial"/>
        <family val="2"/>
      </rPr>
      <t xml:space="preserve"> Ativ. financeiras e de seguros</t>
    </r>
  </si>
  <si>
    <r>
      <t>J.</t>
    </r>
    <r>
      <rPr>
        <sz val="8"/>
        <color indexed="63"/>
        <rFont val="Arial"/>
        <family val="2"/>
      </rPr>
      <t xml:space="preserve"> Ativ. de inform. e de comunicação</t>
    </r>
  </si>
  <si>
    <r>
      <t>I.</t>
    </r>
    <r>
      <rPr>
        <sz val="8"/>
        <color indexed="63"/>
        <rFont val="Arial"/>
        <family val="2"/>
      </rPr>
      <t xml:space="preserve"> Alojamento, restauração e similares</t>
    </r>
  </si>
  <si>
    <r>
      <t>H.</t>
    </r>
    <r>
      <rPr>
        <sz val="8"/>
        <color indexed="63"/>
        <rFont val="Arial"/>
        <family val="2"/>
      </rPr>
      <t xml:space="preserve"> Transportes e armazenagem</t>
    </r>
  </si>
  <si>
    <r>
      <t>G.</t>
    </r>
    <r>
      <rPr>
        <sz val="8"/>
        <color indexed="63"/>
        <rFont val="Arial"/>
        <family val="2"/>
      </rPr>
      <t xml:space="preserve"> Com.gros. e ret., rep. veíc. aut.</t>
    </r>
  </si>
  <si>
    <r>
      <rPr>
        <b/>
        <sz val="8"/>
        <color indexed="63"/>
        <rFont val="Arial"/>
        <family val="2"/>
      </rPr>
      <t>F.</t>
    </r>
    <r>
      <rPr>
        <sz val="8"/>
        <color indexed="63"/>
        <rFont val="Arial"/>
        <family val="2"/>
      </rPr>
      <t xml:space="preserve"> Construção</t>
    </r>
  </si>
  <si>
    <r>
      <rPr>
        <b/>
        <sz val="8"/>
        <color indexed="63"/>
        <rFont val="Arial"/>
        <family val="2"/>
      </rPr>
      <t>E.</t>
    </r>
    <r>
      <rPr>
        <sz val="8"/>
        <color indexed="63"/>
        <rFont val="Arial"/>
        <family val="2"/>
      </rPr>
      <t xml:space="preserve"> Captação, trat.,distr.; san.,despol.</t>
    </r>
  </si>
  <si>
    <r>
      <t>D.</t>
    </r>
    <r>
      <rPr>
        <sz val="8"/>
        <color indexed="63"/>
        <rFont val="Arial"/>
        <family val="2"/>
      </rPr>
      <t xml:space="preserve"> Elet.gás,vapor,ág.quente/fria,ar frio</t>
    </r>
  </si>
  <si>
    <r>
      <t>C.</t>
    </r>
    <r>
      <rPr>
        <sz val="8"/>
        <color indexed="63"/>
        <rFont val="Arial"/>
        <family val="2"/>
      </rPr>
      <t xml:space="preserve"> Indústrias transformadoras</t>
    </r>
  </si>
  <si>
    <r>
      <t>B.</t>
    </r>
    <r>
      <rPr>
        <sz val="8"/>
        <color indexed="63"/>
        <rFont val="Arial"/>
        <family val="2"/>
      </rPr>
      <t xml:space="preserve"> Indústrias extrativas</t>
    </r>
  </si>
  <si>
    <r>
      <rPr>
        <b/>
        <sz val="8"/>
        <color indexed="63"/>
        <rFont val="Arial"/>
        <family val="2"/>
      </rPr>
      <t>A.</t>
    </r>
    <r>
      <rPr>
        <sz val="8"/>
        <color indexed="63"/>
        <rFont val="Arial"/>
        <family val="2"/>
      </rPr>
      <t xml:space="preserve"> Agric, pr. animal,caça, flor.e pesca</t>
    </r>
  </si>
  <si>
    <t>informação mensal</t>
  </si>
  <si>
    <t xml:space="preserve">instrumentos de regulamentação coletiva do trabalho </t>
  </si>
  <si>
    <t>Outros</t>
  </si>
  <si>
    <t>Açores</t>
  </si>
  <si>
    <t>Madeira</t>
  </si>
  <si>
    <t>famílias com processamento de rendimento social de inserção (RSI)</t>
  </si>
  <si>
    <t>(número e euros)</t>
  </si>
  <si>
    <t>fonte:  II/MSSS, Estatísticas da Segurança Social.</t>
  </si>
  <si>
    <t>Mais informação em:  http://www.seg-social.pt</t>
  </si>
  <si>
    <t>pensionistas ativos</t>
  </si>
  <si>
    <t>Invalidez</t>
  </si>
  <si>
    <t xml:space="preserve">Velhice </t>
  </si>
  <si>
    <t>Sobrevivência</t>
  </si>
  <si>
    <t>titulares</t>
  </si>
  <si>
    <t>Abono de família</t>
  </si>
  <si>
    <t>Subsídio educação especial</t>
  </si>
  <si>
    <t>Subsídio vitalício</t>
  </si>
  <si>
    <t>Subsídio assistência 3.ª pessoa</t>
  </si>
  <si>
    <t>Subsídio de desemprego</t>
  </si>
  <si>
    <t>Subsídio social de desemprego inicial</t>
  </si>
  <si>
    <t>beneficiários</t>
  </si>
  <si>
    <t>Subsídio social de desemprego subsequente</t>
  </si>
  <si>
    <t>Prolongamento do subsídio social de desemprego</t>
  </si>
  <si>
    <t>valor médio do subsidio (€)</t>
  </si>
  <si>
    <t>Subsídio/ beneficiário</t>
  </si>
  <si>
    <t>Indústria Transformadora</t>
  </si>
  <si>
    <r>
      <t xml:space="preserve">Construção </t>
    </r>
    <r>
      <rPr>
        <vertAlign val="superscript"/>
        <sz val="8"/>
        <color indexed="63"/>
        <rFont val="Arial"/>
        <family val="2"/>
      </rPr>
      <t>(2)</t>
    </r>
  </si>
  <si>
    <t>Comércio</t>
  </si>
  <si>
    <r>
      <t>Serviços</t>
    </r>
    <r>
      <rPr>
        <b/>
        <vertAlign val="superscript"/>
        <sz val="8"/>
        <color indexed="63"/>
        <rFont val="Arial"/>
        <family val="2"/>
      </rPr>
      <t xml:space="preserve"> </t>
    </r>
    <r>
      <rPr>
        <vertAlign val="superscript"/>
        <sz val="8"/>
        <color indexed="63"/>
        <rFont val="Arial"/>
        <family val="2"/>
      </rPr>
      <t>(2)</t>
    </r>
  </si>
  <si>
    <t xml:space="preserve">Indústria Transformadora </t>
  </si>
  <si>
    <r>
      <t>Serviços</t>
    </r>
    <r>
      <rPr>
        <vertAlign val="superscript"/>
        <sz val="8"/>
        <color indexed="63"/>
        <rFont val="Arial"/>
        <family val="2"/>
      </rPr>
      <t xml:space="preserve"> (2)</t>
    </r>
  </si>
  <si>
    <t>processos concluídos</t>
  </si>
  <si>
    <t>desemprego registado:</t>
  </si>
  <si>
    <r>
      <t xml:space="preserve">ofertas ao longo do período </t>
    </r>
    <r>
      <rPr>
        <sz val="6"/>
        <color indexed="63"/>
        <rFont val="Arial"/>
        <family val="2"/>
      </rPr>
      <t>(vh/%)</t>
    </r>
  </si>
  <si>
    <t>(1) a informação de caráter qualitativo tem por fonte os Inquéritos Qualitativos de Conjuntura às Empresas (Indústria Transformadora, Construção e Obras Públicas e Serviços) e aos Consumidores, do INE.     (2) vcs - valores corrigidos da sazonalidade.      (3) Continente.</t>
  </si>
  <si>
    <t>(milhares)</t>
  </si>
  <si>
    <t>15 - 24 anos</t>
  </si>
  <si>
    <t xml:space="preserve">25 - 44 anos </t>
  </si>
  <si>
    <r>
      <t>45 e + anos</t>
    </r>
    <r>
      <rPr>
        <b/>
        <vertAlign val="superscript"/>
        <sz val="8"/>
        <color indexed="63"/>
        <rFont val="Arial"/>
        <family val="2"/>
      </rPr>
      <t xml:space="preserve"> </t>
    </r>
  </si>
  <si>
    <t>(milhares e estrutura em %)</t>
  </si>
  <si>
    <t>v.a.</t>
  </si>
  <si>
    <t>fonte: INE, Inquérito ao Emprego.</t>
  </si>
  <si>
    <t>população com emprego - indicadores globais</t>
  </si>
  <si>
    <t>Indústria, const., energia e água</t>
  </si>
  <si>
    <t>Serviços</t>
  </si>
  <si>
    <t>Tempo completo</t>
  </si>
  <si>
    <t>Tempo parcial</t>
  </si>
  <si>
    <t>Trabalhadores por conta outrem</t>
  </si>
  <si>
    <t>Contrato sem termo</t>
  </si>
  <si>
    <t>Contrato com termo</t>
  </si>
  <si>
    <t>Trabalhadores por conta própria</t>
  </si>
  <si>
    <t>taxa de emprego (%)</t>
  </si>
  <si>
    <t>15 - 64 anos</t>
  </si>
  <si>
    <t>55 - 64 anos</t>
  </si>
  <si>
    <r>
      <t xml:space="preserve">disparidade entre sexos (M-H) </t>
    </r>
    <r>
      <rPr>
        <sz val="7"/>
        <color indexed="63"/>
        <rFont val="Arial"/>
        <family val="2"/>
      </rPr>
      <t>(p.p.)</t>
    </r>
  </si>
  <si>
    <t>(1) população ativa (15 e mais anos)/população total (15 e mais anos).</t>
  </si>
  <si>
    <t>população ativa</t>
  </si>
  <si>
    <t>Menos de 15 anos</t>
  </si>
  <si>
    <t>população total e ativa - indicadores globais</t>
  </si>
  <si>
    <t>4.º trimestre</t>
  </si>
  <si>
    <t>1.º trimestre</t>
  </si>
  <si>
    <t>2.º trimestre</t>
  </si>
  <si>
    <t>3.º trimestre</t>
  </si>
  <si>
    <t>informação anual</t>
  </si>
  <si>
    <t>população desempregada - indicadores globais</t>
  </si>
  <si>
    <t>desemprego total</t>
  </si>
  <si>
    <t>1.º Emprego</t>
  </si>
  <si>
    <t>Novo Emprego</t>
  </si>
  <si>
    <t>Até 11 meses</t>
  </si>
  <si>
    <t>12 meses e mais</t>
  </si>
  <si>
    <t>taxa de desemprego (%)</t>
  </si>
  <si>
    <r>
      <t xml:space="preserve">disparidade entre sexos </t>
    </r>
    <r>
      <rPr>
        <sz val="7"/>
        <color indexed="63"/>
        <rFont val="Arial"/>
        <family val="2"/>
      </rPr>
      <t>(M-H) (p.p.)</t>
    </r>
  </si>
  <si>
    <t>Norte</t>
  </si>
  <si>
    <t>Centro</t>
  </si>
  <si>
    <t xml:space="preserve">Lisboa </t>
  </si>
  <si>
    <t>Alentejo</t>
  </si>
  <si>
    <t>Algarve</t>
  </si>
  <si>
    <t>taxa de desemprego de longa duração (%)</t>
  </si>
  <si>
    <r>
      <t>disparidade entre sexos</t>
    </r>
    <r>
      <rPr>
        <sz val="7"/>
        <color indexed="63"/>
        <rFont val="Arial"/>
        <family val="2"/>
      </rPr>
      <t xml:space="preserve"> (M-H) (p.p.)</t>
    </r>
  </si>
  <si>
    <t>taxa de desemprego na União Europeia</t>
  </si>
  <si>
    <t>&lt; 25 anos</t>
  </si>
  <si>
    <t>Alemanha</t>
  </si>
  <si>
    <t>Áustria</t>
  </si>
  <si>
    <t>Bélgica</t>
  </si>
  <si>
    <t>Eslováquia</t>
  </si>
  <si>
    <t>Espanha</t>
  </si>
  <si>
    <t>Finlândia</t>
  </si>
  <si>
    <t>França</t>
  </si>
  <si>
    <t>Holanda</t>
  </si>
  <si>
    <t>Irlanda</t>
  </si>
  <si>
    <t>Itália</t>
  </si>
  <si>
    <t>Luxemburgo</t>
  </si>
  <si>
    <t>Malta</t>
  </si>
  <si>
    <t>Zona Euro</t>
  </si>
  <si>
    <t>Bulgária</t>
  </si>
  <si>
    <t xml:space="preserve">Dinamarca </t>
  </si>
  <si>
    <t>Polónia</t>
  </si>
  <si>
    <t>República Checa</t>
  </si>
  <si>
    <t>Suécia</t>
  </si>
  <si>
    <t>UE27</t>
  </si>
  <si>
    <t>Estados Unidos</t>
  </si>
  <si>
    <t>desemprego registado - ao longo do período</t>
  </si>
  <si>
    <t>1.º emprego</t>
  </si>
  <si>
    <t>Indúst., energia, água e construção</t>
  </si>
  <si>
    <t>Sem classificação</t>
  </si>
  <si>
    <t>ofertas de emprego - ao longo do período</t>
  </si>
  <si>
    <t xml:space="preserve">ofertas por 100 desempregados </t>
  </si>
  <si>
    <t>colocações - ao longo do período</t>
  </si>
  <si>
    <t>colocações/ofertas (%)</t>
  </si>
  <si>
    <t xml:space="preserve">fonte:  IEFP/MEE, Informação Mensal e Estatísticas Mensais. </t>
  </si>
  <si>
    <t>Mais informação em:  http://www.iefp.pt</t>
  </si>
  <si>
    <t>pedidos de emprego - no fim do período</t>
  </si>
  <si>
    <t>Empregados</t>
  </si>
  <si>
    <t>Ocupados</t>
  </si>
  <si>
    <t>Menos de 25 anos</t>
  </si>
  <si>
    <t>25 e + anos</t>
  </si>
  <si>
    <r>
      <t>Novo emprego</t>
    </r>
    <r>
      <rPr>
        <vertAlign val="superscript"/>
        <sz val="8"/>
        <color indexed="63"/>
        <rFont val="Arial"/>
        <family val="2"/>
      </rPr>
      <t xml:space="preserve"> (1)</t>
    </r>
    <r>
      <rPr>
        <sz val="8"/>
        <color indexed="63"/>
        <rFont val="Arial"/>
        <family val="2"/>
      </rPr>
      <t xml:space="preserve"> </t>
    </r>
  </si>
  <si>
    <t>Menos de 1 ano</t>
  </si>
  <si>
    <t>1 ano e mais</t>
  </si>
  <si>
    <t>Nenhum nível de instrução</t>
  </si>
  <si>
    <t>Ens. Básico - 1.º ciclo</t>
  </si>
  <si>
    <t>Ens. Básico - 2.º ciclo</t>
  </si>
  <si>
    <t>Ens. Básico - 3.º ciclo</t>
  </si>
  <si>
    <t>Secundário</t>
  </si>
  <si>
    <t>Superior</t>
  </si>
  <si>
    <r>
      <t>5.1</t>
    </r>
    <r>
      <rPr>
        <sz val="8"/>
        <color indexed="63"/>
        <rFont val="Arial"/>
        <family val="2"/>
      </rPr>
      <t xml:space="preserve"> </t>
    </r>
    <r>
      <rPr>
        <sz val="7"/>
        <color indexed="63"/>
        <rFont val="Arial"/>
        <family val="2"/>
      </rPr>
      <t>Pes. serv. proteção e segurança</t>
    </r>
  </si>
  <si>
    <r>
      <t>4.1</t>
    </r>
    <r>
      <rPr>
        <sz val="8"/>
        <color indexed="63"/>
        <rFont val="Arial"/>
        <family val="2"/>
      </rPr>
      <t xml:space="preserve"> </t>
    </r>
    <r>
      <rPr>
        <sz val="7"/>
        <color indexed="63"/>
        <rFont val="Arial"/>
        <family val="2"/>
      </rPr>
      <t>Empregados de escritório</t>
    </r>
  </si>
  <si>
    <r>
      <t xml:space="preserve">5.2 </t>
    </r>
    <r>
      <rPr>
        <sz val="7"/>
        <color indexed="63"/>
        <rFont val="Arial"/>
        <family val="2"/>
      </rPr>
      <t>Maneq., vend. e demonstradores</t>
    </r>
  </si>
  <si>
    <r>
      <t>7.4</t>
    </r>
    <r>
      <rPr>
        <sz val="8"/>
        <color indexed="63"/>
        <rFont val="Arial"/>
        <family val="2"/>
      </rPr>
      <t xml:space="preserve"> </t>
    </r>
    <r>
      <rPr>
        <sz val="7"/>
        <color indexed="63"/>
        <rFont val="Arial"/>
        <family val="2"/>
      </rPr>
      <t>Outros operár., artíf. e trab. simil.</t>
    </r>
  </si>
  <si>
    <t>processos iniciados</t>
  </si>
  <si>
    <t>Empresas</t>
  </si>
  <si>
    <t>Total de trabalhadores</t>
  </si>
  <si>
    <t>Trabalhadores a despedir</t>
  </si>
  <si>
    <t>norte</t>
  </si>
  <si>
    <t>centro</t>
  </si>
  <si>
    <t>lisboa e vale do tejo</t>
  </si>
  <si>
    <t>alentejo</t>
  </si>
  <si>
    <t>algarve</t>
  </si>
  <si>
    <t>Despedidos</t>
  </si>
  <si>
    <t>Revogação por acordo</t>
  </si>
  <si>
    <t>Outras medidas</t>
  </si>
  <si>
    <r>
      <t>nota:</t>
    </r>
    <r>
      <rPr>
        <sz val="7"/>
        <color indexed="63"/>
        <rFont val="Arial"/>
        <family val="2"/>
      </rPr>
      <t xml:space="preserve"> a informação por região NUT II foi classificada tendo em conta a Nomenclatura das Unidades Territoriais para Fins Estatísticos (NUT) de 1989.</t>
    </r>
  </si>
  <si>
    <t>fonte: DGERT/MEE.</t>
  </si>
  <si>
    <t>população em educação ou formação - indicadores globais</t>
  </si>
  <si>
    <t>15-24 anos</t>
  </si>
  <si>
    <t xml:space="preserve">45 e + anos </t>
  </si>
  <si>
    <r>
      <t xml:space="preserve">fonte: </t>
    </r>
    <r>
      <rPr>
        <sz val="7"/>
        <color indexed="63"/>
        <rFont val="Arial"/>
        <family val="2"/>
      </rPr>
      <t>INE, Inquérito ao Emprego.</t>
    </r>
  </si>
  <si>
    <t>indicadores de execução total</t>
  </si>
  <si>
    <t>metas</t>
  </si>
  <si>
    <t>execução</t>
  </si>
  <si>
    <r>
      <t>grau de execução</t>
    </r>
    <r>
      <rPr>
        <vertAlign val="superscript"/>
        <sz val="8"/>
        <color indexed="63"/>
        <rFont val="Arial"/>
        <family val="2"/>
      </rPr>
      <t>(1)</t>
    </r>
  </si>
  <si>
    <t>área de atividade</t>
  </si>
  <si>
    <t>tipo de centro</t>
  </si>
  <si>
    <t>(*) este número inclui as colocações de desempregados e empregados</t>
  </si>
  <si>
    <r>
      <t xml:space="preserve">caracterização dos abrangidos </t>
    </r>
    <r>
      <rPr>
        <b/>
        <vertAlign val="superscript"/>
        <sz val="8"/>
        <color indexed="63"/>
        <rFont val="Arial"/>
        <family val="2"/>
      </rPr>
      <t>(2)</t>
    </r>
  </si>
  <si>
    <t>&lt; 20 anos</t>
  </si>
  <si>
    <t>20 - 24 anos</t>
  </si>
  <si>
    <t>25 - 34 anos</t>
  </si>
  <si>
    <t>35 - 44 anos</t>
  </si>
  <si>
    <t>45 - 49 anos</t>
  </si>
  <si>
    <t>50 e + anos</t>
  </si>
  <si>
    <t>Não classificado</t>
  </si>
  <si>
    <t>&lt; 4 anos de escolaridade</t>
  </si>
  <si>
    <t>4 anos de escolaridade</t>
  </si>
  <si>
    <t>6 anos de escolaridade</t>
  </si>
  <si>
    <t>9 anos de escolaridade</t>
  </si>
  <si>
    <t>12 anos de escolaridade</t>
  </si>
  <si>
    <t>+ 12 anos de escolaridade</t>
  </si>
  <si>
    <t xml:space="preserve">(1) valores do Continente a partir de abril.                (2) por atividade exercida no último emprego.  </t>
  </si>
  <si>
    <r>
      <t xml:space="preserve">nota: </t>
    </r>
    <r>
      <rPr>
        <sz val="7"/>
        <color indexed="63"/>
        <rFont val="Arial"/>
        <family val="2"/>
      </rPr>
      <t>a informação por região NUT II foi classificada tendo em conta a Nomenclatura das Unidades Territoriais para Fins Estatísticos de 2002 (NUT 2002); a informação por  atividade económica, é codificada com a Classificação Portuguesa das Atividades Económicas, Revisão 3 (CAE-Rev.3).</t>
    </r>
  </si>
  <si>
    <t>sre - saldo de respostas extremas.             mm3m - média móvel de 3 meses.             vh - variação homóloga.      n.d. - não disponível</t>
  </si>
  <si>
    <t>Emprego</t>
  </si>
  <si>
    <t>Programas de emprego</t>
  </si>
  <si>
    <t>Criação de emprego e empresas</t>
  </si>
  <si>
    <t>Mercado social de emprego</t>
  </si>
  <si>
    <t>Outras</t>
  </si>
  <si>
    <t>Colocações(*)</t>
  </si>
  <si>
    <t>Formação profissional</t>
  </si>
  <si>
    <t>Reabilitação profissional</t>
  </si>
  <si>
    <t>Centros de emprego</t>
  </si>
  <si>
    <t>Centros de formação profissional</t>
  </si>
  <si>
    <t>Gestão direta</t>
  </si>
  <si>
    <t>Gestão participada</t>
  </si>
  <si>
    <t>não registados em aplicações informáticas</t>
  </si>
  <si>
    <t>registados em aplicações informáticas</t>
  </si>
  <si>
    <t>Transitados</t>
  </si>
  <si>
    <t>Iniciaram</t>
  </si>
  <si>
    <t>Terminaram</t>
  </si>
  <si>
    <t>Permanecem</t>
  </si>
  <si>
    <t>Empregado</t>
  </si>
  <si>
    <t>Desempregado</t>
  </si>
  <si>
    <t>Novo emprego</t>
  </si>
  <si>
    <r>
      <t xml:space="preserve"> - estrangeiros</t>
    </r>
    <r>
      <rPr>
        <sz val="8"/>
        <color indexed="63"/>
        <rFont val="Arial"/>
        <family val="2"/>
      </rPr>
      <t xml:space="preserve"> </t>
    </r>
    <r>
      <rPr>
        <sz val="6"/>
        <color indexed="63"/>
        <rFont val="Arial"/>
        <family val="2"/>
      </rPr>
      <t>(milhares)</t>
    </r>
    <r>
      <rPr>
        <sz val="7"/>
        <color indexed="63"/>
        <rFont val="Arial"/>
        <family val="2"/>
      </rPr>
      <t xml:space="preserve"> </t>
    </r>
    <r>
      <rPr>
        <vertAlign val="superscript"/>
        <sz val="8"/>
        <color indexed="63"/>
        <rFont val="Arial"/>
        <family val="2"/>
      </rPr>
      <t>(3)</t>
    </r>
  </si>
  <si>
    <r>
      <t>ao longo do período</t>
    </r>
    <r>
      <rPr>
        <sz val="7"/>
        <color indexed="63"/>
        <rFont val="Arial"/>
        <family val="2"/>
      </rPr>
      <t xml:space="preserve"> (vh/%)</t>
    </r>
  </si>
  <si>
    <r>
      <t>Trabalhadores a despedir (resultado)</t>
    </r>
    <r>
      <rPr>
        <vertAlign val="superscript"/>
        <sz val="8"/>
        <color indexed="63"/>
        <rFont val="Arial"/>
        <family val="2"/>
      </rPr>
      <t>(1)</t>
    </r>
  </si>
  <si>
    <r>
      <t>Trabalhadores a despedir (intenção)</t>
    </r>
    <r>
      <rPr>
        <vertAlign val="superscript"/>
        <sz val="8"/>
        <color indexed="63"/>
        <rFont val="Arial"/>
        <family val="2"/>
      </rPr>
      <t>(1)</t>
    </r>
  </si>
  <si>
    <t>fonte: INE, Índice de Preços no Consumidor.</t>
  </si>
  <si>
    <t xml:space="preserve">Lituânia </t>
  </si>
  <si>
    <t>(1) Caso um beneficiário tenha lançamento por mais de um centro distrital no mês, ele é contabilizado várias vezes nesta tabela.</t>
  </si>
  <si>
    <t>(1) Caso um beneficiário transite de centro distrital no mês ele é contabilizado uma vez em cada um dos centros distritais.</t>
  </si>
  <si>
    <t>(2) Caso um beneficiário transite de tipo de subsídio no mês ele é contabilizado uma vez em cada um dos subsídios.</t>
  </si>
  <si>
    <r>
      <t>2.º trimestre</t>
    </r>
    <r>
      <rPr>
        <sz val="8"/>
        <color indexed="63"/>
        <rFont val="Arial"/>
        <family val="2"/>
      </rPr>
      <t xml:space="preserve"> </t>
    </r>
  </si>
  <si>
    <t>n.d</t>
  </si>
  <si>
    <t>trabalhadores</t>
  </si>
  <si>
    <t>Contrato coletivo (CCT)</t>
  </si>
  <si>
    <t>Acordo coletivo (ACT)</t>
  </si>
  <si>
    <t>Acordo de empresa (AE)</t>
  </si>
  <si>
    <t>Acordo de adesão (AA)</t>
  </si>
  <si>
    <t>Decisão de arbitragem voluntária (DA)</t>
  </si>
  <si>
    <t>Portaria de condições de trabalho (PCT)</t>
  </si>
  <si>
    <t>Portaria de extensão (PE)</t>
  </si>
  <si>
    <r>
      <t>3.º trimestre</t>
    </r>
    <r>
      <rPr>
        <sz val="8"/>
        <color indexed="63"/>
        <rFont val="Arial"/>
        <family val="2"/>
      </rPr>
      <t xml:space="preserve"> </t>
    </r>
  </si>
  <si>
    <t>(1) para as quais existem dados que permitem os cálculos dos valores médios (não entram para estes cálculos as primeiras convenções, as paralelas de outras publicadas em meses anteriores, as convenções cujas alterações são não salariais, as convenções em que não se dispõe de elementos sobre o número de trabalhadores e as portarias de extensão).        (2) para as convenções consideradas;  informação codificada com a Classificação Portuguesa de Atividades Económicas, Revisão 3 (CAE-Rev.3).</t>
  </si>
  <si>
    <t>salários na construção - taxa de salário horária e mensal por profissões (CNP1994)</t>
  </si>
  <si>
    <t>horária</t>
  </si>
  <si>
    <t>mensal</t>
  </si>
  <si>
    <t>salários na construção - taxa de salário horária e mensal por profissões (CPP2010)</t>
  </si>
  <si>
    <t>Encarregado da construção</t>
  </si>
  <si>
    <t>Pedreiro</t>
  </si>
  <si>
    <t>Carpinteiro de limpos e de toscos</t>
  </si>
  <si>
    <t>Ladrilhador</t>
  </si>
  <si>
    <t>Pintor da construção</t>
  </si>
  <si>
    <t>Eletricista de construção e similares</t>
  </si>
  <si>
    <t>Motorista de veículos pesados de mercadorias</t>
  </si>
  <si>
    <r>
      <t xml:space="preserve">Média </t>
    </r>
    <r>
      <rPr>
        <sz val="7"/>
        <color indexed="63"/>
        <rFont val="Arial"/>
        <family val="2"/>
      </rPr>
      <t>(últimos 12 meses)</t>
    </r>
  </si>
  <si>
    <t>novembro 2012</t>
  </si>
  <si>
    <r>
      <t>Autor</t>
    </r>
    <r>
      <rPr>
        <sz val="8"/>
        <color indexed="63"/>
        <rFont val="Arial"/>
        <family val="2"/>
      </rPr>
      <t>: Gabinete de Estratégia e Estudos (GEE)</t>
    </r>
  </si>
  <si>
    <t>Direção de Serviços de Estatística (DSE)</t>
  </si>
  <si>
    <t>Rua da Prata nº. 8  - 3º andar</t>
  </si>
  <si>
    <t>1149-057 LISBOA</t>
  </si>
  <si>
    <r>
      <t xml:space="preserve">R. </t>
    </r>
    <r>
      <rPr>
        <sz val="8"/>
        <color indexed="63"/>
        <rFont val="Arial"/>
        <family val="2"/>
      </rPr>
      <t>Ativ. artísticas, espetáculos, desp. e recreativas</t>
    </r>
  </si>
  <si>
    <r>
      <t xml:space="preserve">Q. </t>
    </r>
    <r>
      <rPr>
        <sz val="8"/>
        <color indexed="63"/>
        <rFont val="Arial"/>
        <family val="2"/>
      </rPr>
      <t>Atividades de saúde humana e apoio social</t>
    </r>
  </si>
  <si>
    <r>
      <t xml:space="preserve">P. </t>
    </r>
    <r>
      <rPr>
        <sz val="8"/>
        <color indexed="63"/>
        <rFont val="Arial"/>
        <family val="2"/>
      </rPr>
      <t>Educação</t>
    </r>
  </si>
  <si>
    <r>
      <t xml:space="preserve">N. </t>
    </r>
    <r>
      <rPr>
        <sz val="8"/>
        <color indexed="63"/>
        <rFont val="Arial"/>
        <family val="2"/>
      </rPr>
      <t>Atividades administrativas e dos serviços de apoio</t>
    </r>
  </si>
  <si>
    <r>
      <t xml:space="preserve">M. </t>
    </r>
    <r>
      <rPr>
        <sz val="8"/>
        <color indexed="63"/>
        <rFont val="Arial"/>
        <family val="2"/>
      </rPr>
      <t>Ativ. consultoria, científicas, técnicas e similares</t>
    </r>
  </si>
  <si>
    <r>
      <t xml:space="preserve">L. </t>
    </r>
    <r>
      <rPr>
        <sz val="8"/>
        <color indexed="63"/>
        <rFont val="Arial"/>
        <family val="2"/>
      </rPr>
      <t>Atividades imobiliárias</t>
    </r>
  </si>
  <si>
    <r>
      <t xml:space="preserve">K. </t>
    </r>
    <r>
      <rPr>
        <sz val="8"/>
        <color indexed="63"/>
        <rFont val="Arial"/>
        <family val="2"/>
      </rPr>
      <t>Atividades financeiras e de seguros</t>
    </r>
  </si>
  <si>
    <r>
      <t xml:space="preserve">J. </t>
    </r>
    <r>
      <rPr>
        <sz val="8"/>
        <color indexed="63"/>
        <rFont val="Arial"/>
        <family val="2"/>
      </rPr>
      <t>Atividades de informação e de comunicação</t>
    </r>
  </si>
  <si>
    <r>
      <t xml:space="preserve">I. </t>
    </r>
    <r>
      <rPr>
        <sz val="8"/>
        <color indexed="63"/>
        <rFont val="Arial"/>
        <family val="2"/>
      </rPr>
      <t>Alojamento, restauração e similares</t>
    </r>
  </si>
  <si>
    <r>
      <t xml:space="preserve">H. </t>
    </r>
    <r>
      <rPr>
        <sz val="8"/>
        <color indexed="63"/>
        <rFont val="Arial"/>
        <family val="2"/>
      </rPr>
      <t>Transportes e armazenagem</t>
    </r>
  </si>
  <si>
    <r>
      <t xml:space="preserve">F. </t>
    </r>
    <r>
      <rPr>
        <sz val="8"/>
        <color indexed="63"/>
        <rFont val="Arial"/>
        <family val="2"/>
      </rPr>
      <t>Construção</t>
    </r>
  </si>
  <si>
    <r>
      <t xml:space="preserve">E. </t>
    </r>
    <r>
      <rPr>
        <sz val="8"/>
        <color indexed="63"/>
        <rFont val="Arial"/>
        <family val="2"/>
      </rPr>
      <t>Captação, tratamento, distrib.; san., despoluição</t>
    </r>
  </si>
  <si>
    <r>
      <t xml:space="preserve">D. </t>
    </r>
    <r>
      <rPr>
        <sz val="8"/>
        <color indexed="63"/>
        <rFont val="Arial"/>
        <family val="2"/>
      </rPr>
      <t>Eletricidade, gás, vapor, água quente/fria, ar frio</t>
    </r>
  </si>
  <si>
    <r>
      <t xml:space="preserve">C. </t>
    </r>
    <r>
      <rPr>
        <sz val="8"/>
        <color indexed="63"/>
        <rFont val="Arial"/>
        <family val="2"/>
      </rPr>
      <t>Indústrias transformadoras</t>
    </r>
  </si>
  <si>
    <r>
      <t xml:space="preserve">B. </t>
    </r>
    <r>
      <rPr>
        <sz val="8"/>
        <color indexed="63"/>
        <rFont val="Arial"/>
        <family val="2"/>
      </rPr>
      <t>Indústrias extrativas</t>
    </r>
  </si>
  <si>
    <r>
      <t>trabalhadores abrangidos pela RMMG</t>
    </r>
    <r>
      <rPr>
        <b/>
        <vertAlign val="superscript"/>
        <sz val="8"/>
        <color indexed="63"/>
        <rFont val="Arial"/>
        <family val="2"/>
      </rPr>
      <t xml:space="preserve"> </t>
    </r>
    <r>
      <rPr>
        <vertAlign val="superscript"/>
        <sz val="8"/>
        <color indexed="63"/>
        <rFont val="Arial"/>
        <family val="2"/>
      </rPr>
      <t>(1)</t>
    </r>
    <r>
      <rPr>
        <b/>
        <vertAlign val="superscript"/>
        <sz val="8"/>
        <color indexed="63"/>
        <rFont val="Arial"/>
        <family val="2"/>
      </rPr>
      <t xml:space="preserve"> </t>
    </r>
    <r>
      <rPr>
        <sz val="8"/>
        <color indexed="63"/>
        <rFont val="Arial"/>
        <family val="2"/>
      </rPr>
      <t>(%)</t>
    </r>
  </si>
  <si>
    <t xml:space="preserve">ganho médio mensal </t>
  </si>
  <si>
    <t xml:space="preserve">remuneração de base média mensal </t>
  </si>
  <si>
    <t>(euros e %)</t>
  </si>
  <si>
    <r>
      <t>Mulheres</t>
    </r>
    <r>
      <rPr>
        <sz val="7"/>
        <color indexed="63"/>
        <rFont val="Arial"/>
        <family val="2"/>
      </rPr>
      <t xml:space="preserve"> (%)</t>
    </r>
  </si>
  <si>
    <r>
      <t>Homens</t>
    </r>
    <r>
      <rPr>
        <sz val="7"/>
        <color indexed="63"/>
        <rFont val="Arial"/>
        <family val="2"/>
      </rPr>
      <t xml:space="preserve"> (%)</t>
    </r>
  </si>
  <si>
    <t>remuneração/ganho médio mensal - indicadores globais</t>
  </si>
  <si>
    <t>01/01/2011</t>
  </si>
  <si>
    <t>01/01/2010</t>
  </si>
  <si>
    <t>01/01/2009</t>
  </si>
  <si>
    <t>01/01/2008</t>
  </si>
  <si>
    <t>01/01/2007</t>
  </si>
  <si>
    <r>
      <t>data de entrada em vigor</t>
    </r>
    <r>
      <rPr>
        <b/>
        <sz val="8"/>
        <color indexed="63"/>
        <rFont val="Arial"/>
        <family val="2"/>
      </rPr>
      <t/>
    </r>
  </si>
  <si>
    <t>Dec.Lei 143/2010
de 31/12</t>
  </si>
  <si>
    <t>Dec.Lei 5/2010
de 15/01</t>
  </si>
  <si>
    <t>Dec.Lei 246/2008
de 18/12</t>
  </si>
  <si>
    <t>Dec.Lei 397/2007
de 31/12</t>
  </si>
  <si>
    <t>Dec.Lei 
2/2007
de 03/01</t>
  </si>
  <si>
    <t>diploma</t>
  </si>
  <si>
    <r>
      <t xml:space="preserve">nota: </t>
    </r>
    <r>
      <rPr>
        <sz val="7"/>
        <color indexed="63"/>
        <rFont val="Arial"/>
        <family val="2"/>
      </rPr>
      <t xml:space="preserve">a informação por região NUT II foi classificada tendo em conta a Nomenclatura das Unidades Territoriais para Fins Estatísticos de 2002 (NUT 2002); a informação por atividade económica, é codificada com a Classificação Portuguesa das Atividades Económicas, Revisão 3 (CAE-Rev.3). </t>
    </r>
  </si>
  <si>
    <t>MINISTÉRIO DA ECONOMIA E DO EMPREGO</t>
  </si>
  <si>
    <r>
      <t>Internet:</t>
    </r>
    <r>
      <rPr>
        <sz val="8"/>
        <color indexed="63"/>
        <rFont val="Arial"/>
        <family val="2"/>
      </rPr>
      <t xml:space="preserve"> www.gee.min-economia.pt/</t>
    </r>
  </si>
  <si>
    <r>
      <t>GEE/MEE, Acidentes de Trabalho -</t>
    </r>
    <r>
      <rPr>
        <sz val="8"/>
        <color indexed="63"/>
        <rFont val="Arial"/>
        <family val="2"/>
      </rPr>
      <t xml:space="preserve"> informação que resulta da recolha, validação e tratamento dos dados constantes das participações remetidas às Companhias de Seguros, referentes ao momento de ocorrência do acidente e dos mapas de encerramento de processo referentes à data de encerramento propriamente dito ou um ano após a ocorrência do acidente, caso este ainda não esteja clinicamente concluído. Não estão incluídos os acidentes ocorridos na Administração Pública com subscritores da Caixa Geral de Aposentações, assim como os acidentes de trajeto.</t>
    </r>
  </si>
  <si>
    <r>
      <t xml:space="preserve">GEE/MEE, Inquérito aos Ganhos - </t>
    </r>
    <r>
      <rPr>
        <sz val="8"/>
        <color indexed="63"/>
        <rFont val="Arial"/>
        <family val="2"/>
      </rPr>
      <t xml:space="preserve"> inquérito realizado semestralmente por amostragem junto dos estabelecimentos. São inquiridos todos os sectores de atividade, com exceção da Agricultura, Produção Animal, Caça e Silvicultura, da Pesca, das Famílias com Empregados Domésticos, da Administração Pública, Defesa e Segurança Social Obrigatória, da Educação Pública e da Saúde e Ação Social Pública. Tem por objetivo a recolha de informação que permita conhecer o nível médio mensal da remuneração de base e do ganho dos trabalhadores por conta de outrem, bem como os trabalhadores a tempo completo abrangidos pelo Salário Mínimo Nacional (Retribuição Mínima Mensal Garantida).</t>
    </r>
  </si>
  <si>
    <r>
      <t xml:space="preserve">GEE/MEE, Quadros de Pessoal - </t>
    </r>
    <r>
      <rPr>
        <sz val="8"/>
        <color indexed="63"/>
        <rFont val="Arial"/>
        <family val="2"/>
      </rPr>
      <t xml:space="preserve">abrangem todas as entidades com trabalhadores por conta de outrem excetuando a Administração Pública, entidades que empregam trabalhadores rurais não permanentes e trabalhadores domésticos. </t>
    </r>
  </si>
  <si>
    <r>
      <t>GEE/MEE, Custo da Mão-de-Obra -</t>
    </r>
    <r>
      <rPr>
        <sz val="8"/>
        <color indexed="63"/>
        <rFont val="Arial"/>
        <family val="2"/>
      </rPr>
      <t xml:space="preserve"> O Inquérito ao Custo da Mão-de-Obra é uma operação estatística comunitária realizada com periodicidade quadrienal, de carácter obrigatório e efetuada ao abrigo dos Regulamentos (CE) n.º 530/1999 do Conselho, de 9 de março de 1999, e (CE) n.º 1737/2005 da Comissão, de 21 de outubro de 2005. O objetivo principal deste inquérito é conhecer os custos efetivos suportados pela entidade empregadora e resultantes do emprego de mão-de-obra, quer em termos globais, quer médios, bem como a respetiva estrutura de composição. Dessa composição sobressaem as despesas com maior peso e determinantes do custo da mão-de-obra. Abrange, a nível nacional (Continente e Regiões Autónomas dos Açores e da Madeira), as unidades locais pertencentes empresas com um ou mais pessoas ao serviço, classificadas nas atividades compreendidas nas Secções B a S da Classificação Portuguesas das Atividades Económicas (CAE Revisão 3).</t>
    </r>
  </si>
  <si>
    <r>
      <t xml:space="preserve">GEE/MEE, Inquérito aos Salários por Profissões na Construção - </t>
    </r>
    <r>
      <rPr>
        <sz val="8"/>
        <color indexed="63"/>
        <rFont val="Arial"/>
        <family val="2"/>
      </rPr>
      <t>inquérito realizado trimestralmente por amostragem junto das empresas com dez ou mais pessoas ao serviço, abrangendo o Continente e as Regiões Autónomas dos Açores e da Madeira. Disponibiliza informação que permite conhecer a remuneração mensal e horária (taxa de salário) e a duração média normal semanal do trabalho, para as profissões mais características da atividade económica em estudo, bem como a sua evolução a curto prazo.</t>
    </r>
  </si>
  <si>
    <t>fonte: GEE/MEE, Inquérito aos Ganhos.</t>
  </si>
  <si>
    <t>fonte: GEE/MEE, Inquérito aos Salários por Profissões na Construção.</t>
  </si>
  <si>
    <t xml:space="preserve">Tel. 21 792 13 72     Fax 21 115 50 50 </t>
  </si>
  <si>
    <r>
      <t xml:space="preserve">R. </t>
    </r>
    <r>
      <rPr>
        <sz val="8"/>
        <color indexed="63"/>
        <rFont val="Arial"/>
        <family val="2"/>
      </rPr>
      <t>Ativ. artíst., de espet. desp.e recr.</t>
    </r>
  </si>
  <si>
    <t>abril
2012</t>
  </si>
  <si>
    <r>
      <t>4.º trimestre</t>
    </r>
    <r>
      <rPr>
        <sz val="8"/>
        <color indexed="63"/>
        <rFont val="Arial"/>
        <family val="2"/>
      </rPr>
      <t xml:space="preserve"> </t>
    </r>
  </si>
  <si>
    <r>
      <t xml:space="preserve">INE, Índice de Preços no Consumidor  (IPC) </t>
    </r>
    <r>
      <rPr>
        <sz val="8"/>
        <color indexed="63"/>
        <rFont val="Arial"/>
        <family val="2"/>
      </rPr>
      <t>- mede a evolução temporal dos preços de um conjunto de bens e serviços representativos da estrutura de despesa de consumo da população residente em Portugal. A estrutura de ponderação da nova série (2012 = 100) foi determinada a partir da componente de despesa monetária de consumo privado das Contas Nacionais e complementada pelos resultados do Inquérito às Despesas das Famílias (IDEF) realizado em 2010/2011, do Recenseamento Geral da Habitação que ocorreu em 2011 e de outras fontes de natureza administrativa. Os bens e serviços que constituem o cabaz do indicador resultam do IDEF e de informação auxiliar, de origem diversa, que inclui outros inquéritos disponíveis no INE, assim como dados administrativos.</t>
    </r>
  </si>
  <si>
    <t>(1) por atividade exercida no último emprego.     (2) Continente.</t>
  </si>
  <si>
    <r>
      <t>profissões com mais inscritos</t>
    </r>
    <r>
      <rPr>
        <vertAlign val="superscript"/>
        <sz val="8"/>
        <color theme="3"/>
        <rFont val="Arial"/>
        <family val="2"/>
      </rPr>
      <t xml:space="preserve"> (1)</t>
    </r>
  </si>
  <si>
    <r>
      <t>novo emprego</t>
    </r>
    <r>
      <rPr>
        <sz val="8"/>
        <color theme="3"/>
        <rFont val="Arial"/>
        <family val="2"/>
      </rPr>
      <t xml:space="preserve"> </t>
    </r>
    <r>
      <rPr>
        <vertAlign val="superscript"/>
        <sz val="8"/>
        <color theme="3"/>
        <rFont val="Arial"/>
        <family val="2"/>
      </rPr>
      <t>(2)</t>
    </r>
  </si>
  <si>
    <r>
      <t>profissões mais solicitadas</t>
    </r>
    <r>
      <rPr>
        <vertAlign val="superscript"/>
        <sz val="8"/>
        <color theme="3"/>
        <rFont val="Arial"/>
        <family val="2"/>
      </rPr>
      <t xml:space="preserve"> (1)</t>
    </r>
  </si>
  <si>
    <r>
      <t>profissões com mais inscritos</t>
    </r>
    <r>
      <rPr>
        <sz val="8"/>
        <color theme="3"/>
        <rFont val="Arial"/>
        <family val="2"/>
      </rPr>
      <t xml:space="preserve"> </t>
    </r>
    <r>
      <rPr>
        <vertAlign val="superscript"/>
        <sz val="8"/>
        <color theme="3"/>
        <rFont val="Arial"/>
        <family val="2"/>
      </rPr>
      <t>(2)</t>
    </r>
  </si>
  <si>
    <r>
      <t>remuneração de base média mensal, ganho médio mensal e trabalhadores abrangidos pela retribuição mínima mensal garantida</t>
    </r>
    <r>
      <rPr>
        <b/>
        <sz val="8"/>
        <rFont val="Arial"/>
        <family val="2"/>
      </rPr>
      <t xml:space="preserve"> (RMMG)</t>
    </r>
    <r>
      <rPr>
        <vertAlign val="superscript"/>
        <sz val="8"/>
        <rFont val="Arial"/>
        <family val="2"/>
      </rPr>
      <t>(1)</t>
    </r>
    <r>
      <rPr>
        <sz val="8"/>
        <rFont val="Arial"/>
        <family val="2"/>
      </rPr>
      <t xml:space="preserve"> </t>
    </r>
    <r>
      <rPr>
        <b/>
        <sz val="10"/>
        <rFont val="Arial"/>
        <family val="2"/>
      </rPr>
      <t xml:space="preserve">- atividade económica </t>
    </r>
  </si>
  <si>
    <r>
      <t xml:space="preserve">trabalhadores abrangidos pela retribuição mínima mensal garantida </t>
    </r>
    <r>
      <rPr>
        <vertAlign val="superscript"/>
        <sz val="8"/>
        <color theme="3"/>
        <rFont val="Arial"/>
        <family val="2"/>
      </rPr>
      <t>(1)</t>
    </r>
    <r>
      <rPr>
        <sz val="8"/>
        <color theme="3"/>
        <rFont val="Arial"/>
        <family val="2"/>
      </rPr>
      <t xml:space="preserve"> </t>
    </r>
    <r>
      <rPr>
        <sz val="7"/>
        <color theme="3"/>
        <rFont val="Arial"/>
        <family val="2"/>
      </rPr>
      <t>(%)</t>
    </r>
  </si>
  <si>
    <r>
      <t>remuneração de base/ganho</t>
    </r>
    <r>
      <rPr>
        <sz val="7"/>
        <color theme="3"/>
        <rFont val="Arial"/>
        <family val="2"/>
      </rPr>
      <t xml:space="preserve"> (%)</t>
    </r>
  </si>
  <si>
    <r>
      <t>ganho médio mensal</t>
    </r>
    <r>
      <rPr>
        <sz val="7"/>
        <color theme="3"/>
        <rFont val="Arial"/>
        <family val="2"/>
      </rPr>
      <t xml:space="preserve"> </t>
    </r>
  </si>
  <si>
    <r>
      <t>remuneração de base média mensal</t>
    </r>
    <r>
      <rPr>
        <sz val="7"/>
        <color theme="3"/>
        <rFont val="Arial"/>
        <family val="2"/>
      </rPr>
      <t xml:space="preserve"> </t>
    </r>
  </si>
  <si>
    <r>
      <t>retribuição mínima mensal garantida</t>
    </r>
    <r>
      <rPr>
        <sz val="8"/>
        <color theme="3"/>
        <rFont val="Arial"/>
        <family val="2"/>
      </rPr>
      <t xml:space="preserve"> </t>
    </r>
    <r>
      <rPr>
        <vertAlign val="superscript"/>
        <sz val="8"/>
        <color theme="3"/>
        <rFont val="Arial"/>
        <family val="2"/>
      </rPr>
      <t>(1)</t>
    </r>
  </si>
  <si>
    <r>
      <t>retribuição mínima mensal garantida (RMMG)</t>
    </r>
    <r>
      <rPr>
        <sz val="10"/>
        <rFont val="Arial"/>
        <family val="2"/>
      </rPr>
      <t xml:space="preserve"> </t>
    </r>
    <r>
      <rPr>
        <vertAlign val="superscript"/>
        <sz val="9"/>
        <rFont val="Arial"/>
        <family val="2"/>
      </rPr>
      <t>(1)</t>
    </r>
  </si>
  <si>
    <r>
      <t xml:space="preserve">índice de preços no consumidor </t>
    </r>
    <r>
      <rPr>
        <sz val="8"/>
        <rFont val="Arial"/>
        <family val="2"/>
      </rPr>
      <t>(Base 2012)</t>
    </r>
  </si>
  <si>
    <r>
      <t xml:space="preserve">eficácia média ponderada </t>
    </r>
    <r>
      <rPr>
        <sz val="6"/>
        <color theme="3"/>
        <rFont val="Arial"/>
        <family val="2"/>
      </rPr>
      <t>(meses)</t>
    </r>
  </si>
  <si>
    <r>
      <t xml:space="preserve">variação média anualizada </t>
    </r>
    <r>
      <rPr>
        <sz val="7"/>
        <color theme="3"/>
        <rFont val="Arial"/>
        <family val="2"/>
      </rPr>
      <t>(%)</t>
    </r>
  </si>
  <si>
    <r>
      <t xml:space="preserve">convenções consideradas </t>
    </r>
    <r>
      <rPr>
        <vertAlign val="superscript"/>
        <sz val="8"/>
        <color theme="3"/>
        <rFont val="Arial"/>
        <family val="2"/>
      </rPr>
      <t>(1)</t>
    </r>
  </si>
  <si>
    <r>
      <t xml:space="preserve">trabalhadores abrangidos </t>
    </r>
    <r>
      <rPr>
        <vertAlign val="superscript"/>
        <sz val="8"/>
        <color theme="3"/>
        <rFont val="Arial"/>
        <family val="2"/>
      </rPr>
      <t>(2)</t>
    </r>
  </si>
  <si>
    <t xml:space="preserve"> -</t>
  </si>
  <si>
    <t xml:space="preserve">    Fontes</t>
  </si>
  <si>
    <r>
      <t xml:space="preserve">ao longo do período </t>
    </r>
    <r>
      <rPr>
        <sz val="6"/>
        <color theme="3"/>
        <rFont val="Arial"/>
        <family val="2"/>
      </rPr>
      <t>(milhares)</t>
    </r>
  </si>
  <si>
    <r>
      <t xml:space="preserve">ofertas ao longo do período </t>
    </r>
    <r>
      <rPr>
        <sz val="6"/>
        <color theme="3"/>
        <rFont val="Arial"/>
        <family val="2"/>
      </rPr>
      <t>(milhares)</t>
    </r>
  </si>
  <si>
    <r>
      <t>no fim do período</t>
    </r>
    <r>
      <rPr>
        <b/>
        <sz val="7"/>
        <color theme="3"/>
        <rFont val="Arial"/>
        <family val="2"/>
      </rPr>
      <t xml:space="preserve"> </t>
    </r>
    <r>
      <rPr>
        <sz val="6"/>
        <color theme="3"/>
        <rFont val="Arial"/>
        <family val="2"/>
      </rPr>
      <t>(milhares)</t>
    </r>
  </si>
  <si>
    <r>
      <t>perspetivas de evolução do desemprego nos próximos 12 meses</t>
    </r>
    <r>
      <rPr>
        <sz val="6"/>
        <color theme="3"/>
        <rFont val="Arial"/>
        <family val="2"/>
      </rPr>
      <t xml:space="preserve"> (mm3m)</t>
    </r>
  </si>
  <si>
    <r>
      <t xml:space="preserve">perspetivas de evolução do emprego nos próximos 3 meses </t>
    </r>
    <r>
      <rPr>
        <sz val="6"/>
        <color theme="3"/>
        <rFont val="Arial"/>
        <family val="2"/>
      </rPr>
      <t>(mm3m)</t>
    </r>
  </si>
  <si>
    <r>
      <t xml:space="preserve">indicador de clima económico </t>
    </r>
    <r>
      <rPr>
        <sz val="6"/>
        <color theme="3"/>
        <rFont val="Arial"/>
        <family val="2"/>
      </rPr>
      <t>(sre/mm3m/%)</t>
    </r>
  </si>
  <si>
    <r>
      <t xml:space="preserve">indicador de confiança setorial </t>
    </r>
    <r>
      <rPr>
        <sz val="6"/>
        <color theme="3"/>
        <rFont val="Arial"/>
        <family val="2"/>
      </rPr>
      <t>(sre/mm3m)</t>
    </r>
  </si>
  <si>
    <r>
      <t>prestações familiares</t>
    </r>
    <r>
      <rPr>
        <b/>
        <vertAlign val="superscript"/>
        <sz val="10"/>
        <rFont val="Arial"/>
        <family val="2"/>
      </rPr>
      <t xml:space="preserve"> (1)</t>
    </r>
  </si>
  <si>
    <r>
      <t>beneficiários com processamento de rendimento social de inserção (RSI)</t>
    </r>
    <r>
      <rPr>
        <b/>
        <vertAlign val="superscript"/>
        <sz val="10"/>
        <rFont val="Arial"/>
        <family val="2"/>
      </rPr>
      <t>(1)</t>
    </r>
  </si>
  <si>
    <t>Boletim Estatístico disponível em:</t>
  </si>
  <si>
    <t>http://www.gee.min-economia.pt/</t>
  </si>
  <si>
    <t>Outras publicações estatísticas do Emprego disponíveis em:</t>
  </si>
  <si>
    <t>e-mail:</t>
  </si>
  <si>
    <t>Mais Informações:</t>
  </si>
  <si>
    <r>
      <t xml:space="preserve">fonte:  GEE/MEE, Quadros de Pessoal.               </t>
    </r>
    <r>
      <rPr>
        <b/>
        <sz val="7"/>
        <color theme="7"/>
        <rFont val="Arial"/>
        <family val="2"/>
      </rPr>
      <t xml:space="preserve"> </t>
    </r>
    <r>
      <rPr>
        <sz val="8"/>
        <color theme="7"/>
        <rFont val="Arial"/>
        <family val="2"/>
      </rPr>
      <t>Mais informação em:  http://www.gee.min-economia.pt</t>
    </r>
  </si>
  <si>
    <t>Equipa Multidisciplinar Estatísticas do Emprego (EMEE)</t>
  </si>
  <si>
    <t xml:space="preserve">Conceitos  </t>
  </si>
  <si>
    <t xml:space="preserve">  Despedimentos coletivos</t>
  </si>
  <si>
    <t xml:space="preserve">  Desemprego registado - no fim do período </t>
  </si>
  <si>
    <t xml:space="preserve">  Remunerações </t>
  </si>
  <si>
    <t xml:space="preserve">  Conceitos</t>
  </si>
  <si>
    <t xml:space="preserve">População desempregada  </t>
  </si>
  <si>
    <t xml:space="preserve">Formação profissional  </t>
  </si>
  <si>
    <t xml:space="preserve">Desemprego registado, ofertas e colocações - ao longo do período  </t>
  </si>
  <si>
    <t xml:space="preserve">Remunerações  </t>
  </si>
  <si>
    <t xml:space="preserve">Regulamentação coletiva e preços  </t>
  </si>
  <si>
    <t xml:space="preserve">                 Informação em destaque - taxa desemprego UE 27</t>
  </si>
  <si>
    <t xml:space="preserve"> Informação em destaque - tendências do mercado de trabalho     </t>
  </si>
  <si>
    <t xml:space="preserve">      </t>
  </si>
  <si>
    <r>
      <t xml:space="preserve">tendências do mercado de trabalho </t>
    </r>
    <r>
      <rPr>
        <vertAlign val="superscript"/>
        <sz val="10"/>
        <color theme="1"/>
        <rFont val="Arial"/>
        <family val="2"/>
      </rPr>
      <t>(1)</t>
    </r>
  </si>
  <si>
    <t>estrutura empresarial - indicadores globais</t>
  </si>
  <si>
    <t>empresas</t>
  </si>
  <si>
    <t>estabelecimentos</t>
  </si>
  <si>
    <t xml:space="preserve"> População com emprego </t>
  </si>
  <si>
    <t>Engenheiro de const. de edif.e de obras de eng.</t>
  </si>
  <si>
    <t>Mais informação em:  http://www.gee.min-economia.pt</t>
  </si>
  <si>
    <r>
      <t xml:space="preserve">trab. por conta de outrem </t>
    </r>
    <r>
      <rPr>
        <vertAlign val="superscript"/>
        <sz val="7"/>
        <color theme="3"/>
        <rFont val="Arial"/>
        <family val="2"/>
      </rPr>
      <t>(1)</t>
    </r>
  </si>
  <si>
    <r>
      <t>remuneração mensal base</t>
    </r>
    <r>
      <rPr>
        <sz val="7"/>
        <color theme="3"/>
        <rFont val="Arial"/>
        <family val="2"/>
      </rPr>
      <t xml:space="preserve"> (euros)</t>
    </r>
    <r>
      <rPr>
        <vertAlign val="superscript"/>
        <sz val="7"/>
        <color theme="3"/>
        <rFont val="Arial"/>
        <family val="2"/>
      </rPr>
      <t>(2)</t>
    </r>
  </si>
  <si>
    <t xml:space="preserve">média </t>
  </si>
  <si>
    <t>mediana</t>
  </si>
  <si>
    <t>médio</t>
  </si>
  <si>
    <t>mediano</t>
  </si>
  <si>
    <r>
      <t>5.1</t>
    </r>
    <r>
      <rPr>
        <sz val="8"/>
        <color indexed="63"/>
        <rFont val="Arial"/>
        <family val="2"/>
      </rPr>
      <t xml:space="preserve"> Pes. serv. proteção e segurança</t>
    </r>
  </si>
  <si>
    <r>
      <t xml:space="preserve">9.1 </t>
    </r>
    <r>
      <rPr>
        <sz val="8"/>
        <color indexed="63"/>
        <rFont val="Arial"/>
        <family val="2"/>
      </rPr>
      <t>Trab. não qualif. serv. e comércio</t>
    </r>
  </si>
  <si>
    <r>
      <t xml:space="preserve">5.2 </t>
    </r>
    <r>
      <rPr>
        <sz val="8"/>
        <color indexed="63"/>
        <rFont val="Arial"/>
        <family val="2"/>
      </rPr>
      <t>Manequins, vend. e demonstradores</t>
    </r>
  </si>
  <si>
    <r>
      <t xml:space="preserve">4.1 </t>
    </r>
    <r>
      <rPr>
        <sz val="8"/>
        <color indexed="63"/>
        <rFont val="Arial"/>
        <family val="2"/>
      </rPr>
      <t>Empregados de escritório</t>
    </r>
  </si>
  <si>
    <r>
      <t xml:space="preserve">7.4 </t>
    </r>
    <r>
      <rPr>
        <sz val="8"/>
        <color indexed="63"/>
        <rFont val="Arial"/>
        <family val="2"/>
      </rPr>
      <t>Out.op.,artífices e trab.similares</t>
    </r>
  </si>
  <si>
    <r>
      <t xml:space="preserve">6.1 </t>
    </r>
    <r>
      <rPr>
        <sz val="8"/>
        <color indexed="63"/>
        <rFont val="Arial"/>
        <family val="2"/>
      </rPr>
      <t>Trab. qualific.da agric.e pesca</t>
    </r>
  </si>
  <si>
    <r>
      <t xml:space="preserve">2.3 </t>
    </r>
    <r>
      <rPr>
        <sz val="8"/>
        <color indexed="63"/>
        <rFont val="Arial"/>
        <family val="2"/>
      </rPr>
      <t>Docentes ens.secund., super. e simil.</t>
    </r>
  </si>
  <si>
    <r>
      <t xml:space="preserve">7.4 </t>
    </r>
    <r>
      <rPr>
        <sz val="8"/>
        <color indexed="63"/>
        <rFont val="Arial"/>
        <family val="2"/>
      </rPr>
      <t>Outros operários, art. e trab.simil.</t>
    </r>
  </si>
  <si>
    <r>
      <t>7.1</t>
    </r>
    <r>
      <rPr>
        <sz val="8"/>
        <color indexed="63"/>
        <rFont val="Arial"/>
        <family val="2"/>
      </rPr>
      <t xml:space="preserve"> Operários trab.sim.ind.ext.c.civ.</t>
    </r>
  </si>
  <si>
    <r>
      <t xml:space="preserve">6.1 </t>
    </r>
    <r>
      <rPr>
        <sz val="8"/>
        <color indexed="63"/>
        <rFont val="Arial"/>
        <family val="2"/>
      </rPr>
      <t>Trab. qualificados da agric. e pesca</t>
    </r>
  </si>
  <si>
    <t>Desemprego registado</t>
  </si>
  <si>
    <t>Indisponíveis temporariamente</t>
  </si>
  <si>
    <r>
      <t>8.2</t>
    </r>
    <r>
      <rPr>
        <sz val="8"/>
        <color indexed="63"/>
        <rFont val="Arial"/>
        <family val="2"/>
      </rPr>
      <t xml:space="preserve"> </t>
    </r>
    <r>
      <rPr>
        <sz val="7"/>
        <color indexed="63"/>
        <rFont val="Arial"/>
        <family val="2"/>
      </rPr>
      <t>Operadores máq. e trab. montagem</t>
    </r>
  </si>
  <si>
    <t>dezembro 2011</t>
  </si>
  <si>
    <t>dezembro 2012</t>
  </si>
  <si>
    <t>… por tipo de subsídio</t>
  </si>
  <si>
    <r>
      <t>beneficiários:</t>
    </r>
    <r>
      <rPr>
        <b/>
        <vertAlign val="superscript"/>
        <sz val="9"/>
        <color theme="3"/>
        <rFont val="Arial"/>
        <family val="2"/>
      </rPr>
      <t xml:space="preserve"> (2)</t>
    </r>
  </si>
  <si>
    <t>Programas de form. e emprego</t>
  </si>
  <si>
    <t>fonte: IEFP/MEE, Síntese de Programas e Medidas de Emprego e F. Profissional e Relatório Mensal de Execução Física e Financeira.</t>
  </si>
  <si>
    <t xml:space="preserve">  Acidentes de trabalho </t>
  </si>
  <si>
    <t>acidentes de trabalho  - indicadores globais</t>
  </si>
  <si>
    <t xml:space="preserve"> acidentes de trabalho</t>
  </si>
  <si>
    <t>não mortais</t>
  </si>
  <si>
    <t>mortais</t>
  </si>
  <si>
    <t>acidentes de trabalho não mortais com ausências</t>
  </si>
  <si>
    <t>dias de trabalho perdidos</t>
  </si>
  <si>
    <t>nota: Os dados apresentados não incluem acidentes de trajeto.</t>
  </si>
  <si>
    <t>fonte: GEE/MEE, Acidentes de Trabalho.</t>
  </si>
  <si>
    <t>Agric., pr. animal, caça, flor. e pesca</t>
  </si>
  <si>
    <r>
      <t xml:space="preserve">5.2 </t>
    </r>
    <r>
      <rPr>
        <sz val="8"/>
        <color indexed="63"/>
        <rFont val="Arial"/>
        <family val="2"/>
      </rPr>
      <t>Manequins, vend. e demonstradores.</t>
    </r>
  </si>
  <si>
    <t>fonte:  Eurostat, dados extraídos em  06 de maio de 2013.</t>
  </si>
  <si>
    <r>
      <t>1.º trimestre</t>
    </r>
    <r>
      <rPr>
        <sz val="8"/>
        <color indexed="63"/>
        <rFont val="Arial"/>
        <family val="2"/>
      </rPr>
      <t/>
    </r>
  </si>
  <si>
    <t xml:space="preserve">  Estrutura empresarial</t>
  </si>
  <si>
    <r>
      <t xml:space="preserve">pessoas ao serviço </t>
    </r>
    <r>
      <rPr>
        <vertAlign val="superscript"/>
        <sz val="7"/>
        <color theme="3"/>
        <rFont val="Arial"/>
        <family val="2"/>
      </rPr>
      <t>(1)</t>
    </r>
  </si>
  <si>
    <t>Oper. de máq. de esc., terrap., gruas, guind.e sim.</t>
  </si>
  <si>
    <t>Trab. não qualif.de eng. civil e da const.de edif.</t>
  </si>
  <si>
    <t xml:space="preserve">Segurança Social  </t>
  </si>
  <si>
    <t xml:space="preserve">  Segurança Social</t>
  </si>
  <si>
    <t>outubro
2012</t>
  </si>
  <si>
    <r>
      <t xml:space="preserve">G. </t>
    </r>
    <r>
      <rPr>
        <sz val="8"/>
        <color indexed="63"/>
        <rFont val="Arial"/>
        <family val="2"/>
      </rPr>
      <t>Comércio por grosso e retalho, rep. veíc. autom.</t>
    </r>
  </si>
  <si>
    <t xml:space="preserve">  Férias organizadas  </t>
  </si>
  <si>
    <t>eficácia
(meses)</t>
  </si>
  <si>
    <r>
      <t xml:space="preserve">benef. c/ prestaç. desemprego </t>
    </r>
    <r>
      <rPr>
        <sz val="6"/>
        <color theme="3"/>
        <rFont val="Arial"/>
        <family val="2"/>
      </rPr>
      <t>(milhares)</t>
    </r>
  </si>
  <si>
    <r>
      <t xml:space="preserve">indic. confiança dos consumidores </t>
    </r>
    <r>
      <rPr>
        <sz val="6"/>
        <color theme="3"/>
        <rFont val="Arial"/>
        <family val="2"/>
      </rPr>
      <t>(mm3m)</t>
    </r>
  </si>
  <si>
    <t>(2)</t>
  </si>
  <si>
    <r>
      <t>2009</t>
    </r>
    <r>
      <rPr>
        <vertAlign val="superscript"/>
        <sz val="8"/>
        <color indexed="63"/>
        <rFont val="Arial"/>
        <family val="2"/>
      </rPr>
      <t xml:space="preserve"> (3)</t>
    </r>
  </si>
  <si>
    <t>(2) sem actualização</t>
  </si>
  <si>
    <t xml:space="preserve">(1) habitualmente designada por salário mínimo nacional.      </t>
  </si>
  <si>
    <t>(3) em Abril de 2009 teve início uma nova série, com a selecção de uma nova amostra, de acordo com a CAE Rev. 3. Para esse período de referência, o inquérito foi realizado às duas amostras. Deste modo foi possível compatibilizar as séries, garantindo uma leitura contínua dos dados.</t>
  </si>
  <si>
    <r>
      <t>2.º trimestre</t>
    </r>
    <r>
      <rPr>
        <b/>
        <vertAlign val="superscript"/>
        <sz val="8"/>
        <color indexed="63"/>
        <rFont val="Arial"/>
        <family val="2"/>
      </rPr>
      <t>(2)</t>
    </r>
  </si>
  <si>
    <t>redução ou suspensão da prestação do trabalho em situações de crise empresarial (lay-off)</t>
  </si>
  <si>
    <t>informação trimestral</t>
  </si>
  <si>
    <t>1.º trimestre (3)</t>
  </si>
  <si>
    <t>redução dos períodos normais de trabalho</t>
  </si>
  <si>
    <t>Trabalhadores com redução</t>
  </si>
  <si>
    <t>suspensão dos contratos de trabalho</t>
  </si>
  <si>
    <t>Trabalhadores com suspensão</t>
  </si>
  <si>
    <r>
      <t xml:space="preserve">redução e suspensão </t>
    </r>
    <r>
      <rPr>
        <b/>
        <vertAlign val="superscript"/>
        <sz val="8"/>
        <color indexed="17"/>
        <rFont val="Arial"/>
        <family val="2"/>
      </rPr>
      <t>(4)</t>
    </r>
  </si>
  <si>
    <t>Trabalhadores c/ redução + suspensão</t>
  </si>
  <si>
    <t>4º trimestre 2007</t>
  </si>
  <si>
    <t>Lisboa e V.Tejo</t>
  </si>
  <si>
    <r>
      <t xml:space="preserve">redução e suspensão </t>
    </r>
    <r>
      <rPr>
        <b/>
        <vertAlign val="superscript"/>
        <sz val="8"/>
        <color indexed="17"/>
        <rFont val="Arial"/>
        <family val="2"/>
      </rPr>
      <t>(2)</t>
    </r>
    <r>
      <rPr>
        <b/>
        <sz val="8"/>
        <color indexed="17"/>
        <rFont val="Arial"/>
        <family val="2"/>
      </rPr>
      <t xml:space="preserve"> </t>
    </r>
  </si>
  <si>
    <t>Redução</t>
  </si>
  <si>
    <t>Suspensão</t>
  </si>
  <si>
    <r>
      <t xml:space="preserve">Redução e suspensão </t>
    </r>
    <r>
      <rPr>
        <vertAlign val="superscript"/>
        <sz val="8"/>
        <color indexed="63"/>
        <rFont val="Arial"/>
        <family val="2"/>
      </rPr>
      <t>(4)</t>
    </r>
  </si>
  <si>
    <t>(3) Janeiro.        (4) no caso de empresas que apliquem as duas medidas, redução e suspensão, as empresas e os respectivos trabalhadores estão incluídos em ambas, mas são contados apenas uma vez no total.</t>
  </si>
  <si>
    <t>Agric., prod. animal, caça, floresta e pesca</t>
  </si>
  <si>
    <r>
      <t>7.1</t>
    </r>
    <r>
      <rPr>
        <sz val="8"/>
        <color indexed="63"/>
        <rFont val="Arial"/>
        <family val="2"/>
      </rPr>
      <t xml:space="preserve"> Operár.e tr.simil.ind.extrat. e c.civil</t>
    </r>
  </si>
  <si>
    <r>
      <t xml:space="preserve">9.3 </t>
    </r>
    <r>
      <rPr>
        <sz val="8"/>
        <color indexed="63"/>
        <rFont val="Arial"/>
        <family val="2"/>
      </rPr>
      <t>Trab.não qual.minas,c.civil, ind.trans.</t>
    </r>
  </si>
  <si>
    <t>Agric., prod. animal, caça, flor. e pesca</t>
  </si>
  <si>
    <r>
      <t xml:space="preserve">9.1 </t>
    </r>
    <r>
      <rPr>
        <sz val="7"/>
        <color indexed="63"/>
        <rFont val="Arial"/>
        <family val="2"/>
      </rPr>
      <t>Trab. não qualif. serv. e comércio</t>
    </r>
  </si>
  <si>
    <r>
      <t>7.1</t>
    </r>
    <r>
      <rPr>
        <sz val="8"/>
        <color indexed="63"/>
        <rFont val="Arial"/>
        <family val="2"/>
      </rPr>
      <t xml:space="preserve"> </t>
    </r>
    <r>
      <rPr>
        <sz val="7"/>
        <color indexed="63"/>
        <rFont val="Arial"/>
        <family val="2"/>
      </rPr>
      <t>Operários trab. sim.ind.ext. e c. civil</t>
    </r>
  </si>
  <si>
    <r>
      <t xml:space="preserve">9.3 </t>
    </r>
    <r>
      <rPr>
        <sz val="7"/>
        <color indexed="63"/>
        <rFont val="Arial"/>
        <family val="2"/>
      </rPr>
      <t>Trab. n/qual. minas,c.civil,ind.trans.</t>
    </r>
  </si>
  <si>
    <t>taxa desemprego UE 27</t>
  </si>
  <si>
    <r>
      <t xml:space="preserve">Chipre </t>
    </r>
    <r>
      <rPr>
        <vertAlign val="superscript"/>
        <sz val="8"/>
        <color indexed="63"/>
        <rFont val="Arial"/>
        <family val="2"/>
      </rPr>
      <t>(3)</t>
    </r>
  </si>
  <si>
    <r>
      <t xml:space="preserve">Eslovénia </t>
    </r>
    <r>
      <rPr>
        <vertAlign val="superscript"/>
        <sz val="8"/>
        <color indexed="63"/>
        <rFont val="Arial"/>
        <family val="2"/>
      </rPr>
      <t>(3)</t>
    </r>
  </si>
  <si>
    <r>
      <t xml:space="preserve">Estónia </t>
    </r>
    <r>
      <rPr>
        <vertAlign val="superscript"/>
        <sz val="8"/>
        <color indexed="63"/>
        <rFont val="Arial"/>
        <family val="2"/>
      </rPr>
      <t>(2)</t>
    </r>
    <r>
      <rPr>
        <sz val="8"/>
        <color indexed="63"/>
        <rFont val="Arial"/>
        <family val="2"/>
      </rPr>
      <t xml:space="preserve"> </t>
    </r>
  </si>
  <si>
    <r>
      <t xml:space="preserve">Grécia </t>
    </r>
    <r>
      <rPr>
        <vertAlign val="superscript"/>
        <sz val="8"/>
        <color indexed="63"/>
        <rFont val="Arial"/>
        <family val="2"/>
      </rPr>
      <t>(1)</t>
    </r>
  </si>
  <si>
    <r>
      <t xml:space="preserve">Hungria </t>
    </r>
    <r>
      <rPr>
        <vertAlign val="superscript"/>
        <sz val="8"/>
        <color indexed="63"/>
        <rFont val="Arial"/>
        <family val="2"/>
      </rPr>
      <t>(2)</t>
    </r>
  </si>
  <si>
    <r>
      <t xml:space="preserve">Reino Unido </t>
    </r>
    <r>
      <rPr>
        <vertAlign val="superscript"/>
        <sz val="8"/>
        <color indexed="63"/>
        <rFont val="Arial"/>
        <family val="2"/>
      </rPr>
      <t>(1)</t>
    </r>
  </si>
  <si>
    <r>
      <t xml:space="preserve">Japão </t>
    </r>
    <r>
      <rPr>
        <vertAlign val="superscript"/>
        <sz val="8"/>
        <color indexed="63"/>
        <rFont val="Arial"/>
        <family val="2"/>
      </rPr>
      <t>(2)</t>
    </r>
  </si>
  <si>
    <t>41 Empregados de escritório</t>
  </si>
  <si>
    <t>52 Manequins, vendedores e demonstradores</t>
  </si>
  <si>
    <t>Ignorada</t>
  </si>
  <si>
    <t xml:space="preserve">(1) execução face à meta anual estabelecida, em percentagem.        (2) não inclui informação relativa às colocações.          </t>
  </si>
  <si>
    <r>
      <t>e-mail:</t>
    </r>
    <r>
      <rPr>
        <sz val="8"/>
        <color indexed="63"/>
        <rFont val="Arial"/>
        <family val="2"/>
      </rPr>
      <t xml:space="preserve"> dados@gee.min-economia.pt/</t>
    </r>
  </si>
  <si>
    <t>dados@gee.min-economia.pt/</t>
  </si>
  <si>
    <t>11 Quadros superiores da administração pública</t>
  </si>
  <si>
    <t>12 Diretores de empresa</t>
  </si>
  <si>
    <t>13 Diretores e gerentes de pequenas empresas</t>
  </si>
  <si>
    <t>21 Especial. ciências físicas, matemáticas e engenharia</t>
  </si>
  <si>
    <t>22 Especial. ciências da vida e profissionais da saúde</t>
  </si>
  <si>
    <t>23 Docentes do ens. secundário, superior e prof. similares</t>
  </si>
  <si>
    <t>24 Outros especialistas das prof. intelectuais e científicas</t>
  </si>
  <si>
    <t>31 Técnic. e profis. nív. inter. ciên. fís. e quím., eng. e simil.</t>
  </si>
  <si>
    <t>32 Profis. de nível intermédio das ciênc. da vida e saúde</t>
  </si>
  <si>
    <t>33 Profissionais nível intermédio do ensino</t>
  </si>
  <si>
    <t>61 Agric. e tr. qualif. da agric., criação de animais e pescas</t>
  </si>
  <si>
    <t>62 Agric. e pescadores - agric. e pesca de subsistência</t>
  </si>
  <si>
    <t>72 Trab. da metalurgia e metalomecânica e trab. similares</t>
  </si>
  <si>
    <t>73 Mecân. prec., oleir. e vidr., artesãos, tr. artes gráf. e sim.</t>
  </si>
  <si>
    <t>74 Outros operários, artífices e trabalhadores similares</t>
  </si>
  <si>
    <t>81 Operadores de instalações fixas e similares</t>
  </si>
  <si>
    <t>82 Operadores de máquinas e trabalhadores da montagem</t>
  </si>
  <si>
    <t>83 Condut. veíc. e embarc. e oper. equip. pesados móveis</t>
  </si>
  <si>
    <t>91 Trab. não qualificados dos serviços e comércio</t>
  </si>
  <si>
    <t>92 Trab. não qualificados da agricultura e pescas</t>
  </si>
  <si>
    <t>93 Trab. n/qual. minas, c. civil, o. púb., ind. transf. e transp.</t>
  </si>
  <si>
    <t>71 Operários, artíf. e trab. sim. ind. extrativas e const. civil</t>
  </si>
  <si>
    <t>51 Pessoal serv. diretos e partic., de prot. e segurança</t>
  </si>
  <si>
    <t>42 Empreg. de receção, caixas, bilheteiros e similares</t>
  </si>
  <si>
    <t>34 Outros ténicos e profissionais de nível intermédio</t>
  </si>
  <si>
    <t>Mais informação em:  http://www.gee.min-economia.pt/</t>
  </si>
  <si>
    <t xml:space="preserve">População total    </t>
  </si>
  <si>
    <r>
      <t>taxa de atividade (%)</t>
    </r>
    <r>
      <rPr>
        <sz val="8"/>
        <color theme="3"/>
        <rFont val="Arial"/>
        <family val="2"/>
      </rPr>
      <t xml:space="preserve"> </t>
    </r>
    <r>
      <rPr>
        <vertAlign val="superscript"/>
        <sz val="8"/>
        <color theme="3"/>
        <rFont val="Arial"/>
        <family val="2"/>
      </rPr>
      <t>(1)</t>
    </r>
  </si>
  <si>
    <t>população total  - regiões NUT II</t>
  </si>
  <si>
    <t>65 e + anos</t>
  </si>
  <si>
    <t>população com emprego - regiões NUT II</t>
  </si>
  <si>
    <t>55 e + anos</t>
  </si>
  <si>
    <t>população desempregada - regiões NUT II</t>
  </si>
  <si>
    <t xml:space="preserve"> Julho de 2013 </t>
  </si>
  <si>
    <t>maio de 2013</t>
  </si>
  <si>
    <r>
      <t xml:space="preserve">Letónia </t>
    </r>
    <r>
      <rPr>
        <vertAlign val="superscript"/>
        <sz val="8"/>
        <color indexed="63"/>
        <rFont val="Arial"/>
        <family val="2"/>
      </rPr>
      <t>(1)</t>
    </r>
  </si>
  <si>
    <r>
      <t xml:space="preserve">Roménia </t>
    </r>
    <r>
      <rPr>
        <vertAlign val="superscript"/>
        <sz val="8"/>
        <color indexed="63"/>
        <rFont val="Arial"/>
        <family val="2"/>
      </rPr>
      <t>(3)</t>
    </r>
  </si>
  <si>
    <t xml:space="preserve">(1) março de 2013  (total, homens, mulheres e total &lt;25 anos)        (2) abril de 2013 (total, homens, mulheres e total &lt; 25 anos)        (3) março de 2013  (total &lt;25 anos)        </t>
  </si>
  <si>
    <t>(1) O número de "trabalhadores a despedir" constitui uma intenção; o número de "despedidos", com "revogação por acordo" e  com "outras medidas" constitui o resultado do processo de despedimento coletivo.       (2)  Abril e Maio</t>
  </si>
  <si>
    <t>Total</t>
  </si>
  <si>
    <t>sem dias de ausência</t>
  </si>
  <si>
    <t>1 a 6 dias</t>
  </si>
  <si>
    <t>7 a 13 dias</t>
  </si>
  <si>
    <t>14 a 20 dias</t>
  </si>
  <si>
    <t>21 a 29 dias</t>
  </si>
  <si>
    <t>30 a 90 dias</t>
  </si>
  <si>
    <t>91 e + dias</t>
  </si>
  <si>
    <t>Mais informação em:  http://www.gep.mtss.gov.pt/estatistica/acidentes/index.php</t>
  </si>
  <si>
    <t>acidentes de trabalho não mortais - dias de ausência</t>
  </si>
  <si>
    <t>Julho de 2013</t>
  </si>
  <si>
    <t>Data de disponibilização:   31 de julho de 2013</t>
  </si>
  <si>
    <t xml:space="preserve"> Julho de 2013</t>
  </si>
  <si>
    <r>
      <t>… por centro distrital</t>
    </r>
    <r>
      <rPr>
        <b/>
        <vertAlign val="superscript"/>
        <sz val="9"/>
        <color theme="3"/>
        <rFont val="Arial"/>
        <family val="2"/>
      </rPr>
      <t xml:space="preserve"> (1)</t>
    </r>
  </si>
  <si>
    <t>Junho 2013</t>
  </si>
  <si>
    <r>
      <t xml:space="preserve">remuneração média mensal base </t>
    </r>
    <r>
      <rPr>
        <sz val="7"/>
        <color theme="3"/>
        <rFont val="Arial"/>
        <family val="2"/>
      </rPr>
      <t>(euros)</t>
    </r>
  </si>
  <si>
    <r>
      <t xml:space="preserve">remuneração mensal base mediana </t>
    </r>
    <r>
      <rPr>
        <sz val="7"/>
        <color theme="3"/>
        <rFont val="Arial"/>
        <family val="2"/>
      </rPr>
      <t>(euros)</t>
    </r>
  </si>
  <si>
    <r>
      <t>ganho médio mensal</t>
    </r>
    <r>
      <rPr>
        <sz val="7"/>
        <color theme="3"/>
        <rFont val="Arial"/>
        <family val="2"/>
      </rPr>
      <t xml:space="preserve"> (euros)</t>
    </r>
  </si>
  <si>
    <r>
      <t>ganho mensal mediano</t>
    </r>
    <r>
      <rPr>
        <sz val="7"/>
        <color theme="3"/>
        <rFont val="Arial"/>
        <family val="2"/>
      </rPr>
      <t xml:space="preserve"> (euros)</t>
    </r>
  </si>
  <si>
    <r>
      <t>ganho mensal - média por decil</t>
    </r>
    <r>
      <rPr>
        <sz val="7"/>
        <color theme="3"/>
        <rFont val="Arial"/>
        <family val="2"/>
      </rPr>
      <t xml:space="preserve"> (euros)</t>
    </r>
  </si>
  <si>
    <t>1º decil</t>
  </si>
  <si>
    <t>2º decil</t>
  </si>
  <si>
    <t>3º decil</t>
  </si>
  <si>
    <t>4º decil</t>
  </si>
  <si>
    <t>5º decil</t>
  </si>
  <si>
    <t>6º decil</t>
  </si>
  <si>
    <t>7º decil</t>
  </si>
  <si>
    <t>8º decil</t>
  </si>
  <si>
    <t>9º decil</t>
  </si>
  <si>
    <t>10º decil</t>
  </si>
  <si>
    <r>
      <t>incidência de baixos salários</t>
    </r>
    <r>
      <rPr>
        <sz val="7"/>
        <color indexed="63"/>
        <rFont val="Arial"/>
        <family val="2"/>
      </rPr>
      <t xml:space="preserve"> (%)</t>
    </r>
  </si>
  <si>
    <t xml:space="preserve">indicadores desigualdade </t>
  </si>
  <si>
    <t>Transportes aéreos de passageiros</t>
  </si>
  <si>
    <t>Serviços culturais</t>
  </si>
  <si>
    <t>Frutas</t>
  </si>
  <si>
    <t>Férias organizadas</t>
  </si>
  <si>
    <t>Peixe</t>
  </si>
  <si>
    <t>Combustíveis sólidos</t>
  </si>
  <si>
    <t>Meios ou suportes de gravação</t>
  </si>
  <si>
    <t>Equipamento de processamento de dados</t>
  </si>
  <si>
    <t>Animais de estimação e produtos relacionados</t>
  </si>
  <si>
    <t>Jardinagem</t>
  </si>
  <si>
    <r>
      <t xml:space="preserve">notas: </t>
    </r>
    <r>
      <rPr>
        <sz val="7"/>
        <color indexed="63"/>
        <rFont val="Arial"/>
        <family val="2"/>
      </rPr>
      <t>dados sujeitos a atualizações; situação da base de dados a 8 de julho de 2013.</t>
    </r>
  </si>
  <si>
    <r>
      <t xml:space="preserve">nota: </t>
    </r>
    <r>
      <rPr>
        <sz val="7"/>
        <color indexed="63"/>
        <rFont val="Arial"/>
        <family val="2"/>
      </rPr>
      <t xml:space="preserve">situação da base de dados </t>
    </r>
    <r>
      <rPr>
        <sz val="7"/>
        <rFont val="Arial"/>
        <family val="2"/>
      </rPr>
      <t>em 30 de junho de 2013.</t>
    </r>
  </si>
  <si>
    <r>
      <t xml:space="preserve">notas: </t>
    </r>
    <r>
      <rPr>
        <sz val="7"/>
        <rFont val="Arial"/>
        <family val="2"/>
      </rPr>
      <t>situação da base de dados em 1 de julho 2013.</t>
    </r>
  </si>
  <si>
    <t>"CCT Indústria de Material Elétrico e Eletrónico"</t>
  </si>
  <si>
    <t>Dados recolhidos até:    29 de julho de 2013</t>
  </si>
  <si>
    <t xml:space="preserve">  29  de Julho de 2013</t>
  </si>
  <si>
    <t>Bonificação por deficiência</t>
  </si>
  <si>
    <t>(2) dos trabalhadores por conta de outrem a tempo completo, que auferiram remuneração completa no período de referência.</t>
  </si>
  <si>
    <t>(4) considerado como sendo 2/3 da mediana do ganho mensal, neste exercício.</t>
  </si>
  <si>
    <t>(5) indicador de desigualdade na distribuição do rendimento, definido como o rácio entre a proporção do rendimento total recebido pelos 20% da população com maiores rendimentos e a parte do rendimento auferido pelos 20% de menores rendimentos.</t>
  </si>
  <si>
    <t>(6) indicador de desigualdade na distribuição do rendimento que visa sintetizar num único valor a assimetria dessa distribuição. Assume valores entre 0 (quando todos os indivíduos têm igual rendimento) e 100 (quando todo o rendimento se concentra num único indivíduo).</t>
  </si>
  <si>
    <r>
      <t xml:space="preserve">nota: </t>
    </r>
    <r>
      <rPr>
        <sz val="7"/>
        <color indexed="63"/>
        <rFont val="Arial"/>
        <family val="2"/>
      </rPr>
      <t>os indicadores de desigualdade foram construídos com base no rendimento monetário líquido das familias para o ano indicado.</t>
    </r>
    <r>
      <rPr>
        <b/>
        <sz val="7"/>
        <color indexed="63"/>
        <rFont val="Arial"/>
        <family val="2"/>
      </rPr>
      <t xml:space="preserve"> </t>
    </r>
  </si>
  <si>
    <t>fonte: INE, EU-SILC 2008-2012-Inquérito ás condições de vida e rendimento.</t>
  </si>
  <si>
    <t>(3) Continente e Região Autónoma da Madeira.</t>
  </si>
  <si>
    <r>
      <t>2010</t>
    </r>
    <r>
      <rPr>
        <b/>
        <vertAlign val="superscript"/>
        <sz val="8"/>
        <color indexed="63"/>
        <rFont val="Arial"/>
        <family val="2"/>
      </rPr>
      <t xml:space="preserve"> </t>
    </r>
    <r>
      <rPr>
        <vertAlign val="superscript"/>
        <sz val="8"/>
        <color indexed="63"/>
        <rFont val="Arial"/>
        <family val="2"/>
      </rPr>
      <t>(3)</t>
    </r>
  </si>
  <si>
    <r>
      <t>2011</t>
    </r>
    <r>
      <rPr>
        <b/>
        <vertAlign val="superscript"/>
        <sz val="8"/>
        <color indexed="63"/>
        <rFont val="Arial"/>
        <family val="2"/>
      </rPr>
      <t xml:space="preserve"> </t>
    </r>
    <r>
      <rPr>
        <vertAlign val="superscript"/>
        <sz val="8"/>
        <color indexed="63"/>
        <rFont val="Arial"/>
        <family val="2"/>
      </rPr>
      <t>(3)</t>
    </r>
  </si>
  <si>
    <r>
      <t xml:space="preserve">indicadores salariais </t>
    </r>
    <r>
      <rPr>
        <vertAlign val="superscript"/>
        <sz val="10"/>
        <rFont val="Arial"/>
        <family val="2"/>
      </rPr>
      <t>(2)</t>
    </r>
  </si>
  <si>
    <r>
      <t>trabalhadores por conta de outrem</t>
    </r>
    <r>
      <rPr>
        <sz val="8"/>
        <color theme="3"/>
        <rFont val="Arial"/>
        <family val="2"/>
      </rPr>
      <t xml:space="preserve"> </t>
    </r>
    <r>
      <rPr>
        <vertAlign val="superscript"/>
        <sz val="8"/>
        <color theme="3"/>
        <rFont val="Arial"/>
        <family val="2"/>
      </rPr>
      <t>(2)</t>
    </r>
  </si>
  <si>
    <r>
      <t>ganho mensal</t>
    </r>
    <r>
      <rPr>
        <sz val="7"/>
        <color theme="3"/>
        <rFont val="Arial"/>
        <family val="2"/>
      </rPr>
      <t xml:space="preserve"> (euros) </t>
    </r>
    <r>
      <rPr>
        <vertAlign val="superscript"/>
        <sz val="7"/>
        <color theme="3"/>
        <rFont val="Arial"/>
        <family val="2"/>
      </rPr>
      <t>(2)</t>
    </r>
  </si>
  <si>
    <r>
      <t>limiar de baixo salário</t>
    </r>
    <r>
      <rPr>
        <b/>
        <vertAlign val="superscript"/>
        <sz val="8"/>
        <color theme="3"/>
        <rFont val="Arial"/>
        <family val="2"/>
      </rPr>
      <t xml:space="preserve"> </t>
    </r>
    <r>
      <rPr>
        <vertAlign val="superscript"/>
        <sz val="8"/>
        <color theme="3"/>
        <rFont val="Arial"/>
        <family val="2"/>
      </rPr>
      <t>(4)</t>
    </r>
    <r>
      <rPr>
        <b/>
        <vertAlign val="superscript"/>
        <sz val="8"/>
        <color theme="3"/>
        <rFont val="Arial"/>
        <family val="2"/>
      </rPr>
      <t xml:space="preserve"> </t>
    </r>
    <r>
      <rPr>
        <sz val="7"/>
        <color theme="3"/>
        <rFont val="Arial"/>
        <family val="2"/>
      </rPr>
      <t>(euros)</t>
    </r>
  </si>
  <si>
    <r>
      <t xml:space="preserve">S80/S20 </t>
    </r>
    <r>
      <rPr>
        <vertAlign val="superscript"/>
        <sz val="8"/>
        <color theme="3"/>
        <rFont val="Arial"/>
        <family val="2"/>
      </rPr>
      <t>(5)</t>
    </r>
  </si>
  <si>
    <r>
      <t xml:space="preserve">Índice de Gini </t>
    </r>
    <r>
      <rPr>
        <vertAlign val="superscript"/>
        <sz val="8"/>
        <color theme="3"/>
        <rFont val="Arial"/>
        <family val="2"/>
      </rPr>
      <t>(6)</t>
    </r>
  </si>
  <si>
    <r>
      <t xml:space="preserve">2011 </t>
    </r>
    <r>
      <rPr>
        <vertAlign val="superscript"/>
        <sz val="8"/>
        <color indexed="63"/>
        <rFont val="Arial"/>
        <family val="2"/>
      </rPr>
      <t>(7)</t>
    </r>
  </si>
  <si>
    <t>(1) nos estabelecimentos.</t>
  </si>
  <si>
    <t>valor médio
jun. 2013</t>
  </si>
  <si>
    <t>valor médio 
jun. 2013</t>
  </si>
  <si>
    <r>
      <t>843</t>
    </r>
    <r>
      <rPr>
        <vertAlign val="superscript"/>
        <sz val="8"/>
        <color theme="3"/>
        <rFont val="Arial"/>
        <family val="2"/>
      </rPr>
      <t>(8)</t>
    </r>
  </si>
  <si>
    <t>(7) valores provisórios.                                                  (8) valor corrigido em 28/3/2014.</t>
  </si>
</sst>
</file>

<file path=xl/styles.xml><?xml version="1.0" encoding="utf-8"?>
<styleSheet xmlns="http://schemas.openxmlformats.org/spreadsheetml/2006/main">
  <numFmts count="8">
    <numFmt numFmtId="44" formatCode="_-* #,##0.00\ &quot;€&quot;_-;\-* #,##0.00\ &quot;€&quot;_-;_-* &quot;-&quot;??\ &quot;€&quot;_-;_-@_-"/>
    <numFmt numFmtId="43" formatCode="_-* #,##0.00\ _€_-;\-* #,##0.00\ _€_-;_-* &quot;-&quot;??\ _€_-;_-@_-"/>
    <numFmt numFmtId="164" formatCode="#\ ##0"/>
    <numFmt numFmtId="165" formatCode="0.0"/>
    <numFmt numFmtId="166" formatCode="#.0\ ##0"/>
    <numFmt numFmtId="167" formatCode="#,##0.0"/>
    <numFmt numFmtId="168" formatCode="#.0"/>
    <numFmt numFmtId="169" formatCode="#"/>
  </numFmts>
  <fonts count="147">
    <font>
      <sz val="10"/>
      <name val="Arial"/>
    </font>
    <font>
      <sz val="11"/>
      <color theme="1"/>
      <name val="Franklin Gothic Book"/>
      <family val="2"/>
      <scheme val="minor"/>
    </font>
    <font>
      <sz val="10"/>
      <name val="Arial"/>
      <family val="2"/>
    </font>
    <font>
      <sz val="8"/>
      <name val="Arial"/>
      <family val="2"/>
    </font>
    <font>
      <sz val="10"/>
      <color indexed="9"/>
      <name val="Arial"/>
      <family val="2"/>
    </font>
    <font>
      <sz val="9"/>
      <name val="Arial"/>
      <family val="2"/>
    </font>
    <font>
      <b/>
      <sz val="9"/>
      <name val="Arial"/>
      <family val="2"/>
    </font>
    <font>
      <sz val="8"/>
      <name val="Arial"/>
      <family val="2"/>
    </font>
    <font>
      <b/>
      <sz val="8"/>
      <name val="Arial"/>
      <family val="2"/>
    </font>
    <font>
      <sz val="7"/>
      <name val="Arial"/>
      <family val="2"/>
    </font>
    <font>
      <sz val="9"/>
      <color indexed="63"/>
      <name val="Arial"/>
      <family val="2"/>
    </font>
    <font>
      <b/>
      <sz val="8"/>
      <color indexed="63"/>
      <name val="Arial"/>
      <family val="2"/>
    </font>
    <font>
      <sz val="8"/>
      <color indexed="63"/>
      <name val="Arial"/>
      <family val="2"/>
    </font>
    <font>
      <sz val="10"/>
      <color indexed="63"/>
      <name val="Arial"/>
      <family val="2"/>
    </font>
    <font>
      <sz val="7"/>
      <color indexed="9"/>
      <name val="Arial"/>
      <family val="2"/>
    </font>
    <font>
      <b/>
      <sz val="10"/>
      <color indexed="9"/>
      <name val="Arial"/>
      <family val="2"/>
    </font>
    <font>
      <sz val="7"/>
      <color indexed="63"/>
      <name val="Arial"/>
      <family val="2"/>
    </font>
    <font>
      <b/>
      <sz val="8"/>
      <color indexed="63"/>
      <name val="Arial"/>
      <family val="2"/>
    </font>
    <font>
      <b/>
      <sz val="8"/>
      <color indexed="20"/>
      <name val="Arial"/>
      <family val="2"/>
    </font>
    <font>
      <sz val="9"/>
      <color indexed="63"/>
      <name val="Arial"/>
      <family val="2"/>
    </font>
    <font>
      <b/>
      <sz val="26"/>
      <name val="Arial"/>
      <family val="2"/>
    </font>
    <font>
      <sz val="10"/>
      <color indexed="10"/>
      <name val="Arial"/>
      <family val="2"/>
    </font>
    <font>
      <sz val="8"/>
      <color indexed="63"/>
      <name val="Arial"/>
      <family val="2"/>
    </font>
    <font>
      <i/>
      <sz val="8"/>
      <color indexed="63"/>
      <name val="Arial"/>
      <family val="2"/>
    </font>
    <font>
      <b/>
      <sz val="10"/>
      <color indexed="63"/>
      <name val="Arial"/>
      <family val="2"/>
    </font>
    <font>
      <sz val="7"/>
      <color indexed="63"/>
      <name val="Arial"/>
      <family val="2"/>
    </font>
    <font>
      <sz val="10"/>
      <name val="Arial"/>
      <family val="2"/>
    </font>
    <font>
      <sz val="7"/>
      <name val="Arial"/>
      <family val="2"/>
    </font>
    <font>
      <b/>
      <sz val="9"/>
      <color indexed="63"/>
      <name val="Arial"/>
      <family val="2"/>
    </font>
    <font>
      <b/>
      <sz val="7"/>
      <color indexed="63"/>
      <name val="Arial"/>
      <family val="2"/>
    </font>
    <font>
      <sz val="10"/>
      <color indexed="23"/>
      <name val="Arial"/>
      <family val="2"/>
    </font>
    <font>
      <b/>
      <sz val="9"/>
      <color indexed="23"/>
      <name val="Arial"/>
      <family val="2"/>
    </font>
    <font>
      <sz val="9"/>
      <color indexed="23"/>
      <name val="Arial"/>
      <family val="2"/>
    </font>
    <font>
      <b/>
      <sz val="8"/>
      <color indexed="23"/>
      <name val="Arial"/>
      <family val="2"/>
    </font>
    <font>
      <sz val="10"/>
      <color indexed="10"/>
      <name val="Arial"/>
      <family val="2"/>
    </font>
    <font>
      <b/>
      <sz val="8"/>
      <color indexed="10"/>
      <name val="Arial"/>
      <family val="2"/>
    </font>
    <font>
      <sz val="8"/>
      <color indexed="10"/>
      <name val="Arial"/>
      <family val="2"/>
    </font>
    <font>
      <b/>
      <sz val="10"/>
      <color indexed="13"/>
      <name val="Arial"/>
      <family val="2"/>
    </font>
    <font>
      <sz val="7"/>
      <color indexed="23"/>
      <name val="Arial"/>
      <family val="2"/>
    </font>
    <font>
      <b/>
      <sz val="10"/>
      <color indexed="60"/>
      <name val="Arial"/>
      <family val="2"/>
    </font>
    <font>
      <sz val="10"/>
      <color indexed="13"/>
      <name val="Arial"/>
      <family val="2"/>
    </font>
    <font>
      <b/>
      <sz val="7.5"/>
      <color indexed="16"/>
      <name val="Arial"/>
      <family val="2"/>
    </font>
    <font>
      <sz val="10"/>
      <name val="Arial"/>
      <family val="2"/>
    </font>
    <font>
      <sz val="10"/>
      <color rgb="FF3D3D3D"/>
      <name val="Verdana"/>
      <family val="2"/>
    </font>
    <font>
      <b/>
      <u/>
      <sz val="7"/>
      <color rgb="FF003368"/>
      <name val="Verdana"/>
      <family val="2"/>
    </font>
    <font>
      <sz val="10"/>
      <name val="Arial"/>
      <family val="2"/>
    </font>
    <font>
      <sz val="8"/>
      <color rgb="FF333333"/>
      <name val="Arial"/>
      <family val="2"/>
    </font>
    <font>
      <sz val="10"/>
      <name val="Arial"/>
      <family val="2"/>
    </font>
    <font>
      <sz val="8"/>
      <color indexed="20"/>
      <name val="Arial"/>
      <family val="2"/>
    </font>
    <font>
      <b/>
      <sz val="10"/>
      <name val="Arial"/>
      <family val="2"/>
    </font>
    <font>
      <sz val="6"/>
      <color indexed="63"/>
      <name val="Arial"/>
      <family val="2"/>
    </font>
    <font>
      <b/>
      <sz val="7"/>
      <name val="Arial"/>
      <family val="2"/>
    </font>
    <font>
      <b/>
      <sz val="7"/>
      <color indexed="20"/>
      <name val="Arial"/>
      <family val="2"/>
    </font>
    <font>
      <vertAlign val="superscript"/>
      <sz val="6"/>
      <color indexed="63"/>
      <name val="Arial"/>
      <family val="2"/>
    </font>
    <font>
      <b/>
      <sz val="9"/>
      <color indexed="20"/>
      <name val="Arial"/>
      <family val="2"/>
    </font>
    <font>
      <sz val="10"/>
      <color indexed="20"/>
      <name val="Arial"/>
      <family val="2"/>
    </font>
    <font>
      <sz val="8"/>
      <color indexed="9"/>
      <name val="Arial"/>
      <family val="2"/>
    </font>
    <font>
      <b/>
      <sz val="10"/>
      <color indexed="20"/>
      <name val="Arial"/>
      <family val="2"/>
    </font>
    <font>
      <b/>
      <sz val="8"/>
      <color rgb="FF333333"/>
      <name val="Arial"/>
      <family val="2"/>
    </font>
    <font>
      <b/>
      <sz val="7"/>
      <color rgb="FF333333"/>
      <name val="Arial"/>
      <family val="2"/>
    </font>
    <font>
      <sz val="7"/>
      <color rgb="FF333333"/>
      <name val="Arial"/>
      <family val="2"/>
    </font>
    <font>
      <sz val="9"/>
      <color indexed="20"/>
      <name val="Arial"/>
      <family val="2"/>
    </font>
    <font>
      <vertAlign val="superscript"/>
      <sz val="8"/>
      <color indexed="63"/>
      <name val="Arial"/>
      <family val="2"/>
    </font>
    <font>
      <b/>
      <sz val="8"/>
      <color indexed="9"/>
      <name val="Arial"/>
      <family val="2"/>
    </font>
    <font>
      <sz val="7.5"/>
      <color indexed="63"/>
      <name val="Arial"/>
      <family val="2"/>
    </font>
    <font>
      <sz val="7.5"/>
      <name val="Arial"/>
      <family val="2"/>
    </font>
    <font>
      <b/>
      <vertAlign val="superscript"/>
      <sz val="8"/>
      <color indexed="63"/>
      <name val="Arial"/>
      <family val="2"/>
    </font>
    <font>
      <b/>
      <sz val="8"/>
      <color indexed="17"/>
      <name val="Arial"/>
      <family val="2"/>
    </font>
    <font>
      <sz val="10"/>
      <color indexed="17"/>
      <name val="Arial"/>
      <family val="2"/>
    </font>
    <font>
      <b/>
      <sz val="10"/>
      <color indexed="17"/>
      <name val="Arial"/>
      <family val="2"/>
    </font>
    <font>
      <sz val="8"/>
      <color indexed="17"/>
      <name val="Arial"/>
      <family val="2"/>
    </font>
    <font>
      <b/>
      <sz val="7"/>
      <color indexed="17"/>
      <name val="Arial"/>
      <family val="2"/>
    </font>
    <font>
      <sz val="7"/>
      <color indexed="17"/>
      <name val="Arial"/>
      <family val="2"/>
    </font>
    <font>
      <sz val="9"/>
      <color indexed="17"/>
      <name val="Arial"/>
      <family val="2"/>
    </font>
    <font>
      <sz val="9"/>
      <color indexed="10"/>
      <name val="Arial"/>
      <family val="2"/>
    </font>
    <font>
      <b/>
      <sz val="10"/>
      <color indexed="10"/>
      <name val="Arial"/>
      <family val="2"/>
    </font>
    <font>
      <b/>
      <sz val="8"/>
      <color indexed="8"/>
      <name val="Arial"/>
      <family val="2"/>
    </font>
    <font>
      <i/>
      <sz val="8"/>
      <color indexed="17"/>
      <name val="Arial"/>
      <family val="2"/>
    </font>
    <font>
      <b/>
      <sz val="9"/>
      <color indexed="17"/>
      <name val="Arial"/>
      <family val="2"/>
    </font>
    <font>
      <sz val="10"/>
      <color indexed="8"/>
      <name val="Arial"/>
      <family val="2"/>
    </font>
    <font>
      <sz val="9"/>
      <color indexed="8"/>
      <name val="Arial"/>
      <family val="2"/>
    </font>
    <font>
      <sz val="10"/>
      <color rgb="FF008000"/>
      <name val="Arial"/>
      <family val="2"/>
    </font>
    <font>
      <sz val="9"/>
      <color rgb="FF008000"/>
      <name val="Arial"/>
      <family val="2"/>
    </font>
    <font>
      <sz val="6"/>
      <name val="Arial"/>
      <family val="2"/>
    </font>
    <font>
      <b/>
      <sz val="7.5"/>
      <color indexed="17"/>
      <name val="Arial"/>
      <family val="2"/>
    </font>
    <font>
      <vertAlign val="superscript"/>
      <sz val="7.5"/>
      <color indexed="63"/>
      <name val="Arial"/>
      <family val="2"/>
    </font>
    <font>
      <b/>
      <sz val="10"/>
      <color indexed="12"/>
      <name val="Arial"/>
      <family val="2"/>
    </font>
    <font>
      <b/>
      <sz val="8"/>
      <color rgb="FFFF0000"/>
      <name val="Arial"/>
      <family val="2"/>
    </font>
    <font>
      <sz val="8"/>
      <color rgb="FFFF0000"/>
      <name val="Arial"/>
      <family val="2"/>
    </font>
    <font>
      <sz val="7"/>
      <color rgb="FFFF0000"/>
      <name val="Arial"/>
      <family val="2"/>
    </font>
    <font>
      <b/>
      <sz val="10"/>
      <color indexed="8"/>
      <name val="Arial"/>
      <family val="2"/>
    </font>
    <font>
      <sz val="11"/>
      <color theme="1"/>
      <name val="Franklin Gothic Book"/>
      <family val="2"/>
      <scheme val="minor"/>
    </font>
    <font>
      <b/>
      <sz val="8"/>
      <color theme="3"/>
      <name val="Arial"/>
      <family val="2"/>
    </font>
    <font>
      <sz val="10"/>
      <color theme="3"/>
      <name val="Arial"/>
      <family val="2"/>
    </font>
    <font>
      <sz val="9"/>
      <color theme="3"/>
      <name val="Arial"/>
      <family val="2"/>
    </font>
    <font>
      <sz val="8"/>
      <color theme="3"/>
      <name val="Arial"/>
      <family val="2"/>
    </font>
    <font>
      <b/>
      <sz val="10"/>
      <color theme="3"/>
      <name val="Arial"/>
      <family val="2"/>
    </font>
    <font>
      <b/>
      <sz val="10"/>
      <color theme="1"/>
      <name val="Arial"/>
      <family val="2"/>
    </font>
    <font>
      <sz val="8"/>
      <color theme="5"/>
      <name val="Arial"/>
      <family val="2"/>
    </font>
    <font>
      <vertAlign val="superscript"/>
      <sz val="8"/>
      <color theme="3"/>
      <name val="Arial"/>
      <family val="2"/>
    </font>
    <font>
      <vertAlign val="superscript"/>
      <sz val="8"/>
      <name val="Arial"/>
      <family val="2"/>
    </font>
    <font>
      <b/>
      <sz val="9"/>
      <color theme="3"/>
      <name val="Arial"/>
      <family val="2"/>
    </font>
    <font>
      <b/>
      <sz val="9"/>
      <color theme="5"/>
      <name val="Arial"/>
      <family val="2"/>
    </font>
    <font>
      <sz val="10"/>
      <color theme="5"/>
      <name val="Arial"/>
      <family val="2"/>
    </font>
    <font>
      <b/>
      <sz val="7.5"/>
      <color theme="3"/>
      <name val="Arial"/>
      <family val="2"/>
    </font>
    <font>
      <b/>
      <sz val="7"/>
      <color theme="3"/>
      <name val="Arial"/>
      <family val="2"/>
    </font>
    <font>
      <sz val="7.5"/>
      <color theme="3"/>
      <name val="Arial"/>
      <family val="2"/>
    </font>
    <font>
      <sz val="7"/>
      <color theme="3"/>
      <name val="Arial"/>
      <family val="2"/>
    </font>
    <font>
      <sz val="8"/>
      <color theme="6"/>
      <name val="Arial"/>
      <family val="2"/>
    </font>
    <font>
      <sz val="8"/>
      <color theme="7"/>
      <name val="Arial"/>
      <family val="2"/>
    </font>
    <font>
      <vertAlign val="superscript"/>
      <sz val="9"/>
      <name val="Arial"/>
      <family val="2"/>
    </font>
    <font>
      <sz val="6"/>
      <color theme="3"/>
      <name val="Arial"/>
      <family val="2"/>
    </font>
    <font>
      <b/>
      <sz val="9"/>
      <color theme="1"/>
      <name val="Arial"/>
      <family val="2"/>
    </font>
    <font>
      <sz val="7"/>
      <color theme="0"/>
      <name val="Arial"/>
      <family val="2"/>
    </font>
    <font>
      <b/>
      <sz val="7"/>
      <color theme="7"/>
      <name val="Arial"/>
      <family val="2"/>
    </font>
    <font>
      <sz val="8"/>
      <color theme="0"/>
      <name val="Arial"/>
      <family val="2"/>
    </font>
    <font>
      <sz val="9"/>
      <color rgb="FFFFFFFF"/>
      <name val="Arial"/>
      <family val="2"/>
    </font>
    <font>
      <b/>
      <vertAlign val="superscript"/>
      <sz val="9"/>
      <color theme="3"/>
      <name val="Arial"/>
      <family val="2"/>
    </font>
    <font>
      <b/>
      <vertAlign val="superscript"/>
      <sz val="10"/>
      <name val="Arial"/>
      <family val="2"/>
    </font>
    <font>
      <u/>
      <sz val="10"/>
      <color indexed="12"/>
      <name val="Arial"/>
      <family val="2"/>
    </font>
    <font>
      <u/>
      <sz val="10"/>
      <color theme="5"/>
      <name val="Arial"/>
      <family val="2"/>
    </font>
    <font>
      <b/>
      <sz val="8"/>
      <color theme="5"/>
      <name val="Arial"/>
      <family val="2"/>
    </font>
    <font>
      <b/>
      <sz val="8"/>
      <color indexed="24"/>
      <name val="Arial"/>
      <family val="2"/>
    </font>
    <font>
      <b/>
      <sz val="8"/>
      <color theme="9"/>
      <name val="Arial"/>
      <family val="2"/>
    </font>
    <font>
      <sz val="10"/>
      <color theme="9"/>
      <name val="Arial"/>
      <family val="2"/>
    </font>
    <font>
      <vertAlign val="superscript"/>
      <sz val="10"/>
      <color theme="1"/>
      <name val="Arial"/>
      <family val="2"/>
    </font>
    <font>
      <sz val="10"/>
      <color theme="1"/>
      <name val="Arial"/>
      <family val="2"/>
    </font>
    <font>
      <sz val="7"/>
      <color theme="1"/>
      <name val="Arial"/>
      <family val="2"/>
    </font>
    <font>
      <vertAlign val="superscript"/>
      <sz val="7"/>
      <color theme="3"/>
      <name val="Arial"/>
      <family val="2"/>
    </font>
    <font>
      <sz val="8"/>
      <color theme="1"/>
      <name val="Arial"/>
      <family val="2"/>
    </font>
    <font>
      <sz val="10"/>
      <color theme="4"/>
      <name val="Arial"/>
      <family val="2"/>
    </font>
    <font>
      <b/>
      <sz val="8"/>
      <color indexed="61"/>
      <name val="Arial"/>
      <family val="2"/>
    </font>
    <font>
      <b/>
      <sz val="8"/>
      <name val="Times New Roman"/>
      <family val="1"/>
    </font>
    <font>
      <sz val="8"/>
      <name val="Times New Roman"/>
      <family val="1"/>
    </font>
    <font>
      <b/>
      <sz val="16"/>
      <name val="Times New Roman"/>
      <family val="1"/>
    </font>
    <font>
      <b/>
      <vertAlign val="superscript"/>
      <sz val="8"/>
      <color indexed="17"/>
      <name val="Arial"/>
      <family val="2"/>
    </font>
    <font>
      <sz val="8"/>
      <color rgb="FF008000"/>
      <name val="Arial"/>
      <family val="2"/>
    </font>
    <font>
      <b/>
      <sz val="10"/>
      <color rgb="FF008000"/>
      <name val="Arial"/>
      <family val="2"/>
    </font>
    <font>
      <u/>
      <sz val="10"/>
      <name val="Arial"/>
      <family val="2"/>
    </font>
    <font>
      <sz val="10"/>
      <color rgb="FF7030A0"/>
      <name val="Arial"/>
      <family val="2"/>
    </font>
    <font>
      <sz val="10"/>
      <color rgb="FFFF0000"/>
      <name val="Arial"/>
      <family val="2"/>
    </font>
    <font>
      <sz val="10"/>
      <color rgb="FFFF0000"/>
      <name val="Franklin Gothic Book"/>
      <family val="2"/>
      <scheme val="minor"/>
    </font>
    <font>
      <sz val="7"/>
      <color indexed="8"/>
      <name val="Arial"/>
      <family val="2"/>
    </font>
    <font>
      <sz val="9"/>
      <color indexed="9"/>
      <name val="Arial"/>
      <family val="2"/>
    </font>
    <font>
      <b/>
      <vertAlign val="superscript"/>
      <sz val="8"/>
      <color theme="3"/>
      <name val="Arial"/>
      <family val="2"/>
    </font>
    <font>
      <sz val="6"/>
      <color indexed="63"/>
      <name val="Small Fonts"/>
      <family val="2"/>
    </font>
    <font>
      <vertAlign val="superscript"/>
      <sz val="10"/>
      <name val="Arial"/>
      <family val="2"/>
    </font>
  </fonts>
  <fills count="47">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2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43"/>
      </patternFill>
    </fill>
    <fill>
      <patternFill patternType="solid">
        <fgColor indexed="26"/>
      </patternFill>
    </fill>
    <fill>
      <patternFill patternType="solid">
        <fgColor indexed="55"/>
      </patternFill>
    </fill>
    <fill>
      <patternFill patternType="solid">
        <fgColor indexed="9"/>
        <bgColor indexed="55"/>
      </patternFill>
    </fill>
    <fill>
      <patternFill patternType="solid">
        <fgColor indexed="9"/>
        <bgColor indexed="64"/>
      </patternFill>
    </fill>
    <fill>
      <patternFill patternType="solid">
        <fgColor theme="0"/>
        <bgColor indexed="64"/>
      </patternFill>
    </fill>
    <fill>
      <patternFill patternType="solid">
        <fgColor theme="0"/>
        <bgColor indexed="55"/>
      </patternFill>
    </fill>
    <fill>
      <patternFill patternType="solid">
        <fgColor indexed="65"/>
        <bgColor indexed="64"/>
      </patternFill>
    </fill>
    <fill>
      <patternFill patternType="solid">
        <fgColor indexed="9"/>
        <bgColor indexed="8"/>
      </patternFill>
    </fill>
    <fill>
      <patternFill patternType="gray125">
        <fgColor indexed="9"/>
        <bgColor indexed="9"/>
      </patternFill>
    </fill>
    <fill>
      <patternFill patternType="solid">
        <fgColor theme="6"/>
        <bgColor indexed="64"/>
      </patternFill>
    </fill>
    <fill>
      <patternFill patternType="solid">
        <fgColor theme="5"/>
        <bgColor indexed="64"/>
      </patternFill>
    </fill>
    <fill>
      <patternFill patternType="solid">
        <fgColor theme="7"/>
        <bgColor indexed="64"/>
      </patternFill>
    </fill>
    <fill>
      <patternFill patternType="solid">
        <fgColor rgb="FF00599D"/>
        <bgColor indexed="64"/>
      </patternFill>
    </fill>
    <fill>
      <patternFill patternType="solid">
        <fgColor rgb="FFEEF3F8"/>
        <bgColor indexed="64"/>
      </patternFill>
    </fill>
    <fill>
      <patternFill patternType="solid">
        <fgColor rgb="FFEEF3F8"/>
        <bgColor indexed="55"/>
      </patternFill>
    </fill>
    <fill>
      <patternFill patternType="solid">
        <fgColor theme="9"/>
        <bgColor indexed="64"/>
      </patternFill>
    </fill>
    <fill>
      <patternFill patternType="solid">
        <fgColor theme="8"/>
        <bgColor indexed="64"/>
      </patternFill>
    </fill>
    <fill>
      <patternFill patternType="solid">
        <fgColor theme="8"/>
        <bgColor indexed="55"/>
      </patternFill>
    </fill>
    <fill>
      <patternFill patternType="solid">
        <fgColor theme="3"/>
        <bgColor indexed="64"/>
      </patternFill>
    </fill>
    <fill>
      <patternFill patternType="solid">
        <fgColor theme="5"/>
        <bgColor indexed="55"/>
      </patternFill>
    </fill>
    <fill>
      <patternFill patternType="solid">
        <fgColor theme="9"/>
        <bgColor indexed="55"/>
      </patternFill>
    </fill>
    <fill>
      <patternFill patternType="solid">
        <fgColor theme="6"/>
        <bgColor indexed="55"/>
      </patternFill>
    </fill>
    <fill>
      <patternFill patternType="mediumGray"/>
    </fill>
    <fill>
      <patternFill patternType="solid">
        <fgColor indexed="17"/>
        <bgColor indexed="64"/>
      </patternFill>
    </fill>
    <fill>
      <patternFill patternType="solid">
        <fgColor theme="0"/>
        <bgColor indexed="8"/>
      </patternFill>
    </fill>
  </fills>
  <borders count="71">
    <border>
      <left/>
      <right/>
      <top/>
      <bottom/>
      <diagonal/>
    </border>
    <border>
      <left/>
      <right/>
      <top/>
      <bottom style="thick">
        <color indexed="62"/>
      </bottom>
      <diagonal/>
    </border>
    <border>
      <left/>
      <right/>
      <top/>
      <bottom style="thick">
        <color indexed="22"/>
      </bottom>
      <diagonal/>
    </border>
    <border>
      <left/>
      <right/>
      <top/>
      <bottom style="medium">
        <color indexed="30"/>
      </bottom>
      <diagonal/>
    </border>
    <border>
      <left style="thin">
        <color indexed="23"/>
      </left>
      <right style="thin">
        <color indexed="23"/>
      </right>
      <top style="thin">
        <color indexed="23"/>
      </top>
      <bottom style="thin">
        <color indexed="2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double">
        <color indexed="63"/>
      </left>
      <right style="double">
        <color indexed="63"/>
      </right>
      <top style="double">
        <color indexed="63"/>
      </top>
      <bottom style="double">
        <color indexed="63"/>
      </bottom>
      <diagonal/>
    </border>
    <border>
      <left/>
      <right/>
      <top style="thin">
        <color indexed="22"/>
      </top>
      <bottom/>
      <diagonal/>
    </border>
    <border>
      <left/>
      <right/>
      <top/>
      <bottom style="thin">
        <color indexed="22"/>
      </bottom>
      <diagonal/>
    </border>
    <border>
      <left/>
      <right/>
      <top style="thin">
        <color indexed="22"/>
      </top>
      <bottom style="thin">
        <color indexed="22"/>
      </bottom>
      <diagonal/>
    </border>
    <border>
      <left/>
      <right/>
      <top style="thin">
        <color theme="0" tint="-0.24994659260841701"/>
      </top>
      <bottom style="thin">
        <color theme="0" tint="-0.24994659260841701"/>
      </bottom>
      <diagonal/>
    </border>
    <border>
      <left style="medium">
        <color theme="5"/>
      </left>
      <right style="medium">
        <color theme="5"/>
      </right>
      <top style="medium">
        <color theme="5"/>
      </top>
      <bottom style="medium">
        <color theme="5"/>
      </bottom>
      <diagonal/>
    </border>
    <border>
      <left style="medium">
        <color theme="5"/>
      </left>
      <right/>
      <top style="medium">
        <color theme="5"/>
      </top>
      <bottom style="medium">
        <color theme="5"/>
      </bottom>
      <diagonal/>
    </border>
    <border>
      <left/>
      <right/>
      <top style="medium">
        <color theme="5"/>
      </top>
      <bottom style="medium">
        <color theme="5"/>
      </bottom>
      <diagonal/>
    </border>
    <border>
      <left/>
      <right style="medium">
        <color theme="5"/>
      </right>
      <top style="medium">
        <color theme="5"/>
      </top>
      <bottom style="medium">
        <color theme="5"/>
      </bottom>
      <diagonal/>
    </border>
    <border>
      <left/>
      <right/>
      <top/>
      <bottom style="thin">
        <color theme="3"/>
      </bottom>
      <diagonal/>
    </border>
    <border>
      <left/>
      <right style="thin">
        <color theme="3"/>
      </right>
      <top/>
      <bottom/>
      <diagonal/>
    </border>
    <border>
      <left style="thin">
        <color theme="3"/>
      </left>
      <right/>
      <top/>
      <bottom/>
      <diagonal/>
    </border>
    <border>
      <left/>
      <right style="thin">
        <color theme="3"/>
      </right>
      <top style="thin">
        <color theme="3"/>
      </top>
      <bottom/>
      <diagonal/>
    </border>
    <border>
      <left/>
      <right/>
      <top style="thin">
        <color theme="3"/>
      </top>
      <bottom/>
      <diagonal/>
    </border>
    <border>
      <left style="thin">
        <color theme="3"/>
      </left>
      <right/>
      <top style="thin">
        <color theme="3"/>
      </top>
      <bottom/>
      <diagonal/>
    </border>
    <border>
      <left style="thin">
        <color theme="5"/>
      </left>
      <right/>
      <top style="thin">
        <color theme="5"/>
      </top>
      <bottom style="thin">
        <color theme="5"/>
      </bottom>
      <diagonal/>
    </border>
    <border>
      <left/>
      <right style="thin">
        <color theme="5"/>
      </right>
      <top style="thin">
        <color theme="5"/>
      </top>
      <bottom style="thin">
        <color theme="5"/>
      </bottom>
      <diagonal/>
    </border>
    <border>
      <left/>
      <right/>
      <top style="thin">
        <color theme="5"/>
      </top>
      <bottom style="thin">
        <color theme="5"/>
      </bottom>
      <diagonal/>
    </border>
    <border>
      <left style="medium">
        <color theme="6"/>
      </left>
      <right/>
      <top style="medium">
        <color theme="6"/>
      </top>
      <bottom style="medium">
        <color theme="6"/>
      </bottom>
      <diagonal/>
    </border>
    <border>
      <left/>
      <right/>
      <top style="medium">
        <color theme="6"/>
      </top>
      <bottom style="medium">
        <color theme="6"/>
      </bottom>
      <diagonal/>
    </border>
    <border>
      <left/>
      <right style="medium">
        <color theme="6"/>
      </right>
      <top style="medium">
        <color theme="6"/>
      </top>
      <bottom style="medium">
        <color theme="6"/>
      </bottom>
      <diagonal/>
    </border>
    <border>
      <left style="thin">
        <color theme="6"/>
      </left>
      <right/>
      <top style="thin">
        <color theme="6"/>
      </top>
      <bottom style="thin">
        <color theme="6"/>
      </bottom>
      <diagonal/>
    </border>
    <border>
      <left/>
      <right/>
      <top style="thin">
        <color theme="6"/>
      </top>
      <bottom style="thin">
        <color theme="6"/>
      </bottom>
      <diagonal/>
    </border>
    <border>
      <left/>
      <right style="thin">
        <color theme="6"/>
      </right>
      <top style="thin">
        <color theme="6"/>
      </top>
      <bottom style="thin">
        <color theme="6"/>
      </bottom>
      <diagonal/>
    </border>
    <border>
      <left style="medium">
        <color theme="7"/>
      </left>
      <right style="medium">
        <color theme="7"/>
      </right>
      <top style="medium">
        <color theme="7"/>
      </top>
      <bottom style="medium">
        <color theme="7"/>
      </bottom>
      <diagonal/>
    </border>
    <border>
      <left style="medium">
        <color theme="7"/>
      </left>
      <right/>
      <top style="medium">
        <color theme="7"/>
      </top>
      <bottom style="medium">
        <color theme="7"/>
      </bottom>
      <diagonal/>
    </border>
    <border>
      <left/>
      <right/>
      <top style="medium">
        <color theme="7"/>
      </top>
      <bottom style="medium">
        <color theme="7"/>
      </bottom>
      <diagonal/>
    </border>
    <border>
      <left/>
      <right style="medium">
        <color theme="7"/>
      </right>
      <top style="medium">
        <color theme="7"/>
      </top>
      <bottom style="medium">
        <color theme="7"/>
      </bottom>
      <diagonal/>
    </border>
    <border>
      <left style="thin">
        <color theme="7"/>
      </left>
      <right/>
      <top style="thin">
        <color theme="7"/>
      </top>
      <bottom style="thin">
        <color theme="7"/>
      </bottom>
      <diagonal/>
    </border>
    <border>
      <left/>
      <right style="thin">
        <color theme="7"/>
      </right>
      <top style="thin">
        <color theme="7"/>
      </top>
      <bottom style="thin">
        <color theme="7"/>
      </bottom>
      <diagonal/>
    </border>
    <border>
      <left/>
      <right/>
      <top/>
      <bottom style="thin">
        <color theme="7"/>
      </bottom>
      <diagonal/>
    </border>
    <border>
      <left/>
      <right/>
      <top style="thin">
        <color theme="7"/>
      </top>
      <bottom style="thin">
        <color theme="7"/>
      </bottom>
      <diagonal/>
    </border>
    <border>
      <left/>
      <right/>
      <top/>
      <bottom style="thin">
        <color rgb="FF00599D"/>
      </bottom>
      <diagonal/>
    </border>
    <border>
      <left style="medium">
        <color theme="3"/>
      </left>
      <right style="medium">
        <color theme="3"/>
      </right>
      <top style="medium">
        <color theme="3"/>
      </top>
      <bottom style="medium">
        <color theme="3"/>
      </bottom>
      <diagonal/>
    </border>
    <border>
      <left style="medium">
        <color theme="4"/>
      </left>
      <right style="medium">
        <color theme="4"/>
      </right>
      <top style="medium">
        <color theme="4"/>
      </top>
      <bottom style="medium">
        <color theme="4"/>
      </bottom>
      <diagonal/>
    </border>
    <border>
      <left style="thin">
        <color theme="3"/>
      </left>
      <right style="thin">
        <color theme="3"/>
      </right>
      <top style="thin">
        <color theme="3"/>
      </top>
      <bottom style="thin">
        <color theme="3"/>
      </bottom>
      <diagonal/>
    </border>
    <border>
      <left/>
      <right style="thin">
        <color theme="3"/>
      </right>
      <top/>
      <bottom style="thin">
        <color theme="3"/>
      </bottom>
      <diagonal/>
    </border>
    <border>
      <left style="thin">
        <color theme="3"/>
      </left>
      <right/>
      <top/>
      <bottom style="thin">
        <color theme="3"/>
      </bottom>
      <diagonal/>
    </border>
    <border>
      <left style="medium">
        <color theme="3"/>
      </left>
      <right/>
      <top style="medium">
        <color theme="3"/>
      </top>
      <bottom style="medium">
        <color theme="3"/>
      </bottom>
      <diagonal/>
    </border>
    <border>
      <left/>
      <right/>
      <top style="medium">
        <color theme="3"/>
      </top>
      <bottom style="medium">
        <color theme="3"/>
      </bottom>
      <diagonal/>
    </border>
    <border>
      <left/>
      <right style="medium">
        <color theme="3"/>
      </right>
      <top style="medium">
        <color theme="3"/>
      </top>
      <bottom style="medium">
        <color theme="3"/>
      </bottom>
      <diagonal/>
    </border>
    <border>
      <left style="medium">
        <color theme="6"/>
      </left>
      <right style="medium">
        <color theme="6"/>
      </right>
      <top style="medium">
        <color theme="6"/>
      </top>
      <bottom style="medium">
        <color theme="6"/>
      </bottom>
      <diagonal/>
    </border>
    <border>
      <left/>
      <right/>
      <top/>
      <bottom style="medium">
        <color theme="7"/>
      </bottom>
      <diagonal/>
    </border>
    <border>
      <left/>
      <right/>
      <top style="thin">
        <color theme="0" tint="-0.24994659260841701"/>
      </top>
      <bottom/>
      <diagonal/>
    </border>
    <border>
      <left style="medium">
        <color theme="5"/>
      </left>
      <right style="thin">
        <color theme="3"/>
      </right>
      <top/>
      <bottom/>
      <diagonal/>
    </border>
    <border>
      <left/>
      <right/>
      <top style="medium">
        <color theme="7"/>
      </top>
      <bottom/>
      <diagonal/>
    </border>
    <border>
      <left/>
      <right/>
      <top style="thin">
        <color theme="0" tint="-0.24994659260841701"/>
      </top>
      <bottom style="thin">
        <color indexed="22"/>
      </bottom>
      <diagonal/>
    </border>
    <border>
      <left/>
      <right/>
      <top/>
      <bottom style="medium">
        <color theme="6"/>
      </bottom>
      <diagonal/>
    </border>
    <border>
      <left/>
      <right/>
      <top style="medium">
        <color theme="6"/>
      </top>
      <bottom/>
      <diagonal/>
    </border>
    <border>
      <left/>
      <right/>
      <top style="thin">
        <color theme="6"/>
      </top>
      <bottom/>
      <diagonal/>
    </border>
    <border>
      <left/>
      <right style="thin">
        <color auto="1"/>
      </right>
      <top/>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medium">
        <color indexed="17"/>
      </left>
      <right/>
      <top style="medium">
        <color indexed="17"/>
      </top>
      <bottom style="medium">
        <color indexed="17"/>
      </bottom>
      <diagonal/>
    </border>
    <border>
      <left/>
      <right/>
      <top style="medium">
        <color indexed="17"/>
      </top>
      <bottom style="medium">
        <color indexed="17"/>
      </bottom>
      <diagonal/>
    </border>
    <border>
      <left/>
      <right style="medium">
        <color indexed="17"/>
      </right>
      <top style="medium">
        <color indexed="17"/>
      </top>
      <bottom style="medium">
        <color indexed="17"/>
      </bottom>
      <diagonal/>
    </border>
    <border>
      <left style="thin">
        <color indexed="17"/>
      </left>
      <right/>
      <top style="thin">
        <color indexed="17"/>
      </top>
      <bottom style="thin">
        <color indexed="17"/>
      </bottom>
      <diagonal/>
    </border>
    <border>
      <left/>
      <right/>
      <top style="thin">
        <color indexed="17"/>
      </top>
      <bottom style="thin">
        <color indexed="17"/>
      </bottom>
      <diagonal/>
    </border>
    <border>
      <left/>
      <right style="thin">
        <color indexed="17"/>
      </right>
      <top style="thin">
        <color indexed="17"/>
      </top>
      <bottom style="thin">
        <color indexed="17"/>
      </bottom>
      <diagonal/>
    </border>
    <border>
      <left/>
      <right/>
      <top style="thin">
        <color rgb="FFC0C0C0"/>
      </top>
      <bottom style="thin">
        <color indexed="22"/>
      </bottom>
      <diagonal/>
    </border>
    <border>
      <left/>
      <right/>
      <top style="thin">
        <color rgb="FFC0C0C0"/>
      </top>
      <bottom style="thin">
        <color rgb="FFC0C0C0"/>
      </bottom>
      <diagonal/>
    </border>
    <border>
      <left/>
      <right/>
      <top/>
      <bottom style="thin">
        <color rgb="FFC00000"/>
      </bottom>
      <diagonal/>
    </border>
  </borders>
  <cellStyleXfs count="80">
    <xf numFmtId="0" fontId="0" fillId="0" borderId="0" applyProtection="0"/>
    <xf numFmtId="0" fontId="26"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2" fillId="8" borderId="0" applyNumberFormat="0" applyBorder="0" applyAlignment="0" applyProtection="0"/>
    <xf numFmtId="0" fontId="2" fillId="9" borderId="0" applyNumberFormat="0" applyBorder="0" applyAlignment="0" applyProtection="0"/>
    <xf numFmtId="0" fontId="2" fillId="10" borderId="0" applyNumberFormat="0" applyBorder="0" applyAlignment="0" applyProtection="0"/>
    <xf numFmtId="0" fontId="2" fillId="5" borderId="0" applyNumberFormat="0" applyBorder="0" applyAlignment="0" applyProtection="0"/>
    <xf numFmtId="0" fontId="2" fillId="8"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9"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5" borderId="0" applyNumberFormat="0" applyBorder="0" applyAlignment="0" applyProtection="0"/>
    <xf numFmtId="0" fontId="2" fillId="0" borderId="1" applyNumberFormat="0" applyFill="0" applyAlignment="0" applyProtection="0"/>
    <xf numFmtId="0" fontId="2" fillId="0" borderId="2" applyNumberFormat="0" applyFill="0" applyAlignment="0" applyProtection="0"/>
    <xf numFmtId="0" fontId="2" fillId="0" borderId="3" applyNumberFormat="0" applyFill="0" applyAlignment="0" applyProtection="0"/>
    <xf numFmtId="0" fontId="2" fillId="0" borderId="0" applyNumberFormat="0" applyFill="0" applyBorder="0" applyAlignment="0" applyProtection="0"/>
    <xf numFmtId="0" fontId="2" fillId="16" borderId="4" applyNumberFormat="0" applyAlignment="0" applyProtection="0"/>
    <xf numFmtId="0" fontId="2" fillId="0" borderId="5" applyNumberFormat="0" applyFill="0" applyAlignment="0" applyProtection="0"/>
    <xf numFmtId="0" fontId="2" fillId="17" borderId="0" applyNumberFormat="0" applyBorder="0" applyAlignment="0" applyProtection="0"/>
    <xf numFmtId="0" fontId="2" fillId="18" borderId="0" applyNumberFormat="0" applyBorder="0" applyAlignment="0" applyProtection="0"/>
    <xf numFmtId="0" fontId="2" fillId="19"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0" borderId="0" applyNumberFormat="0" applyBorder="0" applyAlignment="0" applyProtection="0"/>
    <xf numFmtId="0" fontId="2" fillId="4" borderId="0" applyNumberFormat="0" applyBorder="0" applyAlignment="0" applyProtection="0"/>
    <xf numFmtId="0" fontId="2" fillId="7" borderId="4" applyNumberFormat="0" applyAlignment="0" applyProtection="0"/>
    <xf numFmtId="44" fontId="2" fillId="0" borderId="0" applyFont="0" applyFill="0" applyBorder="0" applyAlignment="0" applyProtection="0"/>
    <xf numFmtId="0" fontId="2" fillId="3" borderId="0" applyNumberFormat="0" applyBorder="0" applyAlignment="0" applyProtection="0"/>
    <xf numFmtId="0" fontId="2" fillId="21" borderId="0" applyNumberFormat="0" applyBorder="0" applyAlignment="0" applyProtection="0"/>
    <xf numFmtId="0" fontId="42" fillId="0" borderId="0"/>
    <xf numFmtId="0" fontId="26" fillId="0" borderId="0"/>
    <xf numFmtId="0" fontId="26" fillId="0" borderId="0" applyProtection="0"/>
    <xf numFmtId="0" fontId="2" fillId="0" borderId="0"/>
    <xf numFmtId="0" fontId="2" fillId="22" borderId="6" applyNumberFormat="0" applyFont="0" applyAlignment="0" applyProtection="0"/>
    <xf numFmtId="0" fontId="2" fillId="16" borderId="7" applyNumberFormat="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8" applyNumberFormat="0" applyFill="0" applyAlignment="0" applyProtection="0"/>
    <xf numFmtId="0" fontId="2" fillId="23" borderId="9" applyNumberFormat="0" applyAlignment="0" applyProtection="0"/>
    <xf numFmtId="43" fontId="26" fillId="0" borderId="0" applyFont="0" applyFill="0" applyBorder="0" applyAlignment="0" applyProtection="0"/>
    <xf numFmtId="0" fontId="45"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43" fontId="47" fillId="0" borderId="0" applyFont="0" applyFill="0" applyBorder="0" applyAlignment="0" applyProtection="0"/>
    <xf numFmtId="0" fontId="2" fillId="0" borderId="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applyProtection="0"/>
    <xf numFmtId="0" fontId="2" fillId="0" borderId="0"/>
    <xf numFmtId="0" fontId="2" fillId="0" borderId="0"/>
    <xf numFmtId="0" fontId="2" fillId="0" borderId="0"/>
    <xf numFmtId="0" fontId="2" fillId="0" borderId="0"/>
    <xf numFmtId="0" fontId="91" fillId="0" borderId="0"/>
    <xf numFmtId="0" fontId="119" fillId="0" borderId="0" applyNumberFormat="0" applyFill="0" applyBorder="0" applyAlignment="0" applyProtection="0">
      <alignment vertical="top"/>
      <protection locked="0"/>
    </xf>
    <xf numFmtId="0" fontId="1" fillId="0" borderId="0"/>
    <xf numFmtId="0" fontId="2" fillId="0" borderId="0" applyProtection="0"/>
    <xf numFmtId="0" fontId="2" fillId="0" borderId="0"/>
    <xf numFmtId="0" fontId="2" fillId="0" borderId="0"/>
    <xf numFmtId="0" fontId="2" fillId="0" borderId="0"/>
    <xf numFmtId="0" fontId="132" fillId="0" borderId="60" applyNumberFormat="0" applyBorder="0" applyProtection="0">
      <alignment horizontal="center"/>
    </xf>
    <xf numFmtId="0" fontId="133" fillId="0" borderId="0" applyFill="0" applyBorder="0" applyProtection="0"/>
    <xf numFmtId="0" fontId="132" fillId="44" borderId="61" applyNumberFormat="0" applyBorder="0" applyProtection="0">
      <alignment horizontal="center"/>
    </xf>
    <xf numFmtId="0" fontId="134" fillId="0" borderId="0" applyNumberFormat="0" applyFill="0" applyProtection="0"/>
    <xf numFmtId="0" fontId="132" fillId="0" borderId="0" applyNumberFormat="0" applyFill="0" applyBorder="0" applyProtection="0">
      <alignment horizontal="left"/>
    </xf>
    <xf numFmtId="0" fontId="2" fillId="0" borderId="0"/>
  </cellStyleXfs>
  <cellXfs count="1919">
    <xf numFmtId="0" fontId="0" fillId="0" borderId="0" xfId="0"/>
    <xf numFmtId="0" fontId="0" fillId="0" borderId="0" xfId="0" applyBorder="1"/>
    <xf numFmtId="164" fontId="7" fillId="24" borderId="0" xfId="40" applyNumberFormat="1" applyFont="1" applyFill="1" applyBorder="1" applyAlignment="1">
      <alignment horizontal="center" wrapText="1"/>
    </xf>
    <xf numFmtId="0" fontId="6" fillId="24" borderId="0" xfId="40" quotePrefix="1" applyFont="1" applyFill="1" applyBorder="1" applyAlignment="1">
      <alignment horizontal="left"/>
    </xf>
    <xf numFmtId="0" fontId="0" fillId="25" borderId="0" xfId="0" applyFill="1"/>
    <xf numFmtId="0" fontId="5" fillId="25" borderId="0" xfId="0" applyFont="1" applyFill="1" applyBorder="1"/>
    <xf numFmtId="0" fontId="6" fillId="25" borderId="0" xfId="0" applyFont="1" applyFill="1" applyBorder="1" applyAlignment="1">
      <alignment horizontal="center"/>
    </xf>
    <xf numFmtId="0" fontId="0" fillId="0" borderId="0" xfId="0" applyAlignment="1">
      <alignment horizontal="left"/>
    </xf>
    <xf numFmtId="0" fontId="0" fillId="25" borderId="0" xfId="0" applyFill="1" applyBorder="1"/>
    <xf numFmtId="0" fontId="3" fillId="0" borderId="0" xfId="0" applyFont="1"/>
    <xf numFmtId="0" fontId="7" fillId="25" borderId="0" xfId="0" applyFont="1" applyFill="1" applyBorder="1"/>
    <xf numFmtId="0" fontId="0" fillId="25" borderId="0" xfId="0" applyFill="1" applyAlignment="1">
      <alignment vertical="center"/>
    </xf>
    <xf numFmtId="0" fontId="0" fillId="0" borderId="0" xfId="0" applyAlignment="1">
      <alignment vertical="center"/>
    </xf>
    <xf numFmtId="0" fontId="10" fillId="25" borderId="0" xfId="0" applyFont="1" applyFill="1" applyBorder="1"/>
    <xf numFmtId="0" fontId="11" fillId="25" borderId="0" xfId="0" applyFont="1" applyFill="1" applyBorder="1"/>
    <xf numFmtId="0" fontId="11" fillId="25" borderId="0" xfId="0" applyFont="1" applyFill="1" applyBorder="1" applyAlignment="1">
      <alignment horizontal="center"/>
    </xf>
    <xf numFmtId="164" fontId="12" fillId="24" borderId="0" xfId="40" applyNumberFormat="1" applyFont="1" applyFill="1" applyBorder="1" applyAlignment="1">
      <alignment horizontal="center" wrapText="1"/>
    </xf>
    <xf numFmtId="0" fontId="11" fillId="24" borderId="0" xfId="40" applyFont="1" applyFill="1" applyBorder="1"/>
    <xf numFmtId="0" fontId="12" fillId="25" borderId="0" xfId="0" applyFont="1" applyFill="1" applyBorder="1"/>
    <xf numFmtId="0" fontId="0" fillId="25" borderId="0" xfId="0" applyFill="1" applyBorder="1" applyAlignment="1">
      <alignment vertical="center"/>
    </xf>
    <xf numFmtId="0" fontId="13" fillId="25" borderId="0" xfId="0" applyFont="1" applyFill="1" applyBorder="1"/>
    <xf numFmtId="0" fontId="9" fillId="25" borderId="0" xfId="0" applyFont="1" applyFill="1" applyBorder="1" applyAlignment="1">
      <alignment horizontal="left"/>
    </xf>
    <xf numFmtId="0" fontId="16" fillId="25" borderId="0" xfId="0" applyFont="1" applyFill="1" applyBorder="1" applyAlignment="1">
      <alignment horizontal="right"/>
    </xf>
    <xf numFmtId="164" fontId="18" fillId="25" borderId="0" xfId="0" applyNumberFormat="1" applyFont="1" applyFill="1" applyBorder="1" applyAlignment="1">
      <alignment horizontal="center"/>
    </xf>
    <xf numFmtId="164" fontId="12" fillId="25" borderId="0" xfId="40" applyNumberFormat="1" applyFont="1" applyFill="1" applyBorder="1" applyAlignment="1">
      <alignment horizontal="center" wrapText="1"/>
    </xf>
    <xf numFmtId="0" fontId="21" fillId="0" borderId="0" xfId="0" applyFont="1"/>
    <xf numFmtId="165" fontId="0" fillId="0" borderId="0" xfId="0" applyNumberFormat="1"/>
    <xf numFmtId="0" fontId="0" fillId="0" borderId="0" xfId="0" applyFill="1" applyBorder="1"/>
    <xf numFmtId="0" fontId="13" fillId="0" borderId="0" xfId="0" applyFont="1"/>
    <xf numFmtId="0" fontId="22" fillId="25" borderId="0" xfId="0" applyFont="1" applyFill="1" applyBorder="1" applyAlignment="1">
      <alignment horizontal="left"/>
    </xf>
    <xf numFmtId="0" fontId="16" fillId="25" borderId="0" xfId="0" applyFont="1" applyFill="1" applyBorder="1"/>
    <xf numFmtId="164" fontId="0" fillId="0" borderId="0" xfId="0" applyNumberFormat="1"/>
    <xf numFmtId="0" fontId="3" fillId="25" borderId="0" xfId="0" applyFont="1" applyFill="1" applyBorder="1"/>
    <xf numFmtId="0" fontId="17" fillId="25" borderId="0" xfId="0" applyFont="1" applyFill="1" applyBorder="1"/>
    <xf numFmtId="0" fontId="3" fillId="0" borderId="0" xfId="0" applyFont="1" applyAlignment="1">
      <alignment horizontal="right"/>
    </xf>
    <xf numFmtId="0" fontId="19" fillId="25" borderId="0" xfId="0" applyFont="1" applyFill="1" applyBorder="1" applyAlignment="1">
      <alignment horizontal="justify" vertical="top" wrapText="1"/>
    </xf>
    <xf numFmtId="0" fontId="0" fillId="25" borderId="0" xfId="0" applyFill="1" applyAlignment="1">
      <alignment readingOrder="1"/>
    </xf>
    <xf numFmtId="0" fontId="0" fillId="25" borderId="0" xfId="0" applyFill="1" applyBorder="1" applyAlignment="1">
      <alignment readingOrder="1"/>
    </xf>
    <xf numFmtId="0" fontId="0" fillId="25" borderId="0" xfId="0" applyFill="1" applyBorder="1" applyAlignment="1">
      <alignment readingOrder="2"/>
    </xf>
    <xf numFmtId="0" fontId="0" fillId="0" borderId="0" xfId="0" applyAlignment="1">
      <alignment readingOrder="2"/>
    </xf>
    <xf numFmtId="0" fontId="0" fillId="25" borderId="0" xfId="0" applyFill="1" applyAlignment="1">
      <alignment readingOrder="2"/>
    </xf>
    <xf numFmtId="0" fontId="3" fillId="25" borderId="0" xfId="0" applyFont="1" applyFill="1" applyAlignment="1">
      <alignment readingOrder="1"/>
    </xf>
    <xf numFmtId="0" fontId="3" fillId="25" borderId="0" xfId="0" applyFont="1" applyFill="1" applyBorder="1" applyAlignment="1">
      <alignment readingOrder="1"/>
    </xf>
    <xf numFmtId="0" fontId="3" fillId="25" borderId="0" xfId="0" applyFont="1" applyFill="1" applyAlignment="1">
      <alignment readingOrder="2"/>
    </xf>
    <xf numFmtId="0" fontId="3" fillId="0" borderId="0" xfId="0" applyFont="1" applyAlignment="1">
      <alignment readingOrder="2"/>
    </xf>
    <xf numFmtId="0" fontId="12" fillId="25" borderId="0" xfId="0" applyFont="1" applyFill="1" applyBorder="1" applyAlignment="1">
      <alignment horizontal="center" vertical="top" readingOrder="1"/>
    </xf>
    <xf numFmtId="0" fontId="12" fillId="25" borderId="0" xfId="0" applyFont="1" applyFill="1" applyBorder="1" applyAlignment="1">
      <alignment horizontal="right" readingOrder="1"/>
    </xf>
    <xf numFmtId="0" fontId="12" fillId="25" borderId="0" xfId="0" applyFont="1" applyFill="1" applyBorder="1" applyAlignment="1">
      <alignment horizontal="justify" vertical="top" readingOrder="1"/>
    </xf>
    <xf numFmtId="0" fontId="11" fillId="25" borderId="0" xfId="0" applyFont="1" applyFill="1" applyBorder="1" applyAlignment="1">
      <alignment readingOrder="1"/>
    </xf>
    <xf numFmtId="0" fontId="11" fillId="24" borderId="0" xfId="40" applyFont="1" applyFill="1" applyBorder="1" applyAlignment="1">
      <alignment readingOrder="1"/>
    </xf>
    <xf numFmtId="0" fontId="12" fillId="25" borderId="0" xfId="0" applyFont="1" applyFill="1" applyBorder="1" applyAlignment="1">
      <alignment readingOrder="1"/>
    </xf>
    <xf numFmtId="0" fontId="11" fillId="25" borderId="0" xfId="0" applyFont="1" applyFill="1" applyBorder="1" applyAlignment="1">
      <alignment horizontal="center" readingOrder="1"/>
    </xf>
    <xf numFmtId="164" fontId="12" fillId="24" borderId="0" xfId="40" applyNumberFormat="1" applyFont="1" applyFill="1" applyBorder="1" applyAlignment="1">
      <alignment horizontal="center" readingOrder="1"/>
    </xf>
    <xf numFmtId="0" fontId="3" fillId="0" borderId="0" xfId="0" applyFont="1" applyAlignment="1">
      <alignment horizontal="right" readingOrder="2"/>
    </xf>
    <xf numFmtId="0" fontId="29" fillId="25" borderId="0" xfId="0" applyFont="1" applyFill="1" applyBorder="1"/>
    <xf numFmtId="0" fontId="11" fillId="24" borderId="0" xfId="40" applyFont="1" applyFill="1" applyBorder="1" applyAlignment="1">
      <alignment horizontal="left" indent="1"/>
    </xf>
    <xf numFmtId="0" fontId="12" fillId="25" borderId="0" xfId="0" applyFont="1" applyFill="1" applyBorder="1" applyAlignment="1">
      <alignment horizontal="center" vertical="center" readingOrder="1"/>
    </xf>
    <xf numFmtId="0" fontId="12" fillId="25" borderId="0" xfId="0" applyFont="1" applyFill="1" applyBorder="1" applyAlignment="1">
      <alignment vertical="center" readingOrder="1"/>
    </xf>
    <xf numFmtId="0" fontId="12" fillId="25" borderId="0" xfId="0" applyFont="1" applyFill="1" applyBorder="1" applyAlignment="1">
      <alignment horizontal="right" vertical="center" readingOrder="1"/>
    </xf>
    <xf numFmtId="0" fontId="30" fillId="25" borderId="0" xfId="0" applyFont="1" applyFill="1"/>
    <xf numFmtId="0" fontId="30" fillId="25" borderId="0" xfId="0" applyFont="1" applyFill="1" applyBorder="1"/>
    <xf numFmtId="0" fontId="31" fillId="25" borderId="0" xfId="0" applyFont="1" applyFill="1" applyBorder="1" applyAlignment="1">
      <alignment horizontal="left"/>
    </xf>
    <xf numFmtId="0" fontId="30" fillId="0" borderId="0" xfId="0" applyFont="1"/>
    <xf numFmtId="3" fontId="0" fillId="0" borderId="0" xfId="0" applyNumberFormat="1"/>
    <xf numFmtId="165" fontId="13" fillId="0" borderId="0" xfId="0" applyNumberFormat="1" applyFont="1"/>
    <xf numFmtId="3" fontId="33" fillId="25" borderId="0" xfId="0" applyNumberFormat="1" applyFont="1" applyFill="1" applyBorder="1" applyAlignment="1">
      <alignment horizontal="center"/>
    </xf>
    <xf numFmtId="0" fontId="0" fillId="0" borderId="0" xfId="0" applyFill="1" applyBorder="1" applyAlignment="1">
      <alignment vertical="center"/>
    </xf>
    <xf numFmtId="165" fontId="0" fillId="0" borderId="0" xfId="0" applyNumberFormat="1" applyFill="1" applyBorder="1"/>
    <xf numFmtId="3" fontId="0" fillId="0" borderId="0" xfId="0" applyNumberFormat="1" applyFill="1" applyBorder="1"/>
    <xf numFmtId="0" fontId="25" fillId="24" borderId="0" xfId="40" applyFont="1" applyFill="1" applyBorder="1"/>
    <xf numFmtId="0" fontId="0" fillId="0" borderId="0" xfId="0" applyFill="1"/>
    <xf numFmtId="0" fontId="34" fillId="0" borderId="0" xfId="0" applyFont="1" applyAlignment="1">
      <alignment horizontal="center" wrapText="1"/>
    </xf>
    <xf numFmtId="164" fontId="0" fillId="25" borderId="0" xfId="0" applyNumberFormat="1" applyFill="1" applyBorder="1"/>
    <xf numFmtId="0" fontId="33" fillId="25" borderId="0" xfId="0" applyFont="1" applyFill="1" applyBorder="1" applyAlignment="1">
      <alignment horizontal="left"/>
    </xf>
    <xf numFmtId="3" fontId="38" fillId="25" borderId="0" xfId="0" applyNumberFormat="1" applyFont="1" applyFill="1" applyBorder="1" applyAlignment="1">
      <alignment horizontal="center"/>
    </xf>
    <xf numFmtId="3" fontId="33" fillId="25" borderId="0" xfId="0" applyNumberFormat="1" applyFont="1" applyFill="1" applyBorder="1" applyAlignment="1">
      <alignment horizontal="right"/>
    </xf>
    <xf numFmtId="0" fontId="30" fillId="25" borderId="0" xfId="0" applyFont="1" applyFill="1" applyAlignment="1">
      <alignment vertical="center"/>
    </xf>
    <xf numFmtId="0" fontId="33" fillId="25" borderId="0" xfId="0" applyFont="1" applyFill="1" applyBorder="1" applyAlignment="1">
      <alignment horizontal="left" vertical="center"/>
    </xf>
    <xf numFmtId="0" fontId="31" fillId="25" borderId="0" xfId="0" applyFont="1" applyFill="1" applyBorder="1" applyAlignment="1">
      <alignment horizontal="left" vertical="center"/>
    </xf>
    <xf numFmtId="3" fontId="33" fillId="25" borderId="0" xfId="0" applyNumberFormat="1" applyFont="1" applyFill="1" applyBorder="1" applyAlignment="1">
      <alignment horizontal="right" vertical="center"/>
    </xf>
    <xf numFmtId="0" fontId="30" fillId="0" borderId="0" xfId="0" applyFont="1" applyAlignment="1">
      <alignment vertical="center"/>
    </xf>
    <xf numFmtId="3" fontId="12" fillId="25" borderId="0" xfId="0" applyNumberFormat="1" applyFont="1" applyFill="1" applyBorder="1" applyAlignment="1">
      <alignment horizontal="right"/>
    </xf>
    <xf numFmtId="0" fontId="32" fillId="25" borderId="0" xfId="0" applyFont="1" applyFill="1" applyBorder="1"/>
    <xf numFmtId="0" fontId="27" fillId="25" borderId="0" xfId="0" applyFont="1" applyFill="1"/>
    <xf numFmtId="0" fontId="27" fillId="25" borderId="0" xfId="0" applyFont="1" applyFill="1" applyBorder="1"/>
    <xf numFmtId="0" fontId="27" fillId="0" borderId="0" xfId="0" applyFont="1"/>
    <xf numFmtId="3" fontId="16" fillId="25" borderId="0" xfId="0" applyNumberFormat="1" applyFont="1" applyFill="1"/>
    <xf numFmtId="0" fontId="29" fillId="24" borderId="0" xfId="40" applyFont="1" applyFill="1" applyBorder="1" applyAlignment="1">
      <alignment horizontal="left" vertical="center" indent="1"/>
    </xf>
    <xf numFmtId="0" fontId="21" fillId="0" borderId="0" xfId="0" applyFont="1" applyFill="1"/>
    <xf numFmtId="3" fontId="16" fillId="25" borderId="0" xfId="0" applyNumberFormat="1" applyFont="1" applyFill="1" applyBorder="1" applyAlignment="1">
      <alignment horizontal="right"/>
    </xf>
    <xf numFmtId="0" fontId="13" fillId="0" borderId="0" xfId="0" applyFont="1" applyFill="1" applyBorder="1"/>
    <xf numFmtId="0" fontId="13" fillId="25" borderId="0" xfId="0" applyFont="1" applyFill="1" applyBorder="1" applyAlignment="1">
      <alignment vertical="center"/>
    </xf>
    <xf numFmtId="0" fontId="35" fillId="25" borderId="0" xfId="0" applyFont="1" applyFill="1" applyBorder="1" applyAlignment="1">
      <alignment horizontal="justify" vertical="center" readingOrder="1"/>
    </xf>
    <xf numFmtId="0" fontId="32" fillId="25" borderId="0" xfId="0" applyFont="1" applyFill="1" applyBorder="1" applyAlignment="1">
      <alignment vertical="center"/>
    </xf>
    <xf numFmtId="3" fontId="12" fillId="25" borderId="0" xfId="0" applyNumberFormat="1" applyFont="1" applyFill="1" applyBorder="1"/>
    <xf numFmtId="3" fontId="16" fillId="25" borderId="0" xfId="0" applyNumberFormat="1" applyFont="1" applyFill="1" applyBorder="1"/>
    <xf numFmtId="3" fontId="3" fillId="25" borderId="0" xfId="0" applyNumberFormat="1" applyFont="1" applyFill="1" applyBorder="1"/>
    <xf numFmtId="0" fontId="15" fillId="25" borderId="0" xfId="0" applyFont="1" applyFill="1" applyBorder="1" applyAlignment="1">
      <alignment vertical="center"/>
    </xf>
    <xf numFmtId="0" fontId="4" fillId="25" borderId="0" xfId="0" applyFont="1" applyFill="1" applyBorder="1" applyAlignment="1">
      <alignment vertical="center"/>
    </xf>
    <xf numFmtId="0" fontId="30" fillId="25" borderId="0" xfId="0" applyFont="1" applyFill="1" applyBorder="1" applyAlignment="1">
      <alignment vertical="center"/>
    </xf>
    <xf numFmtId="0" fontId="30" fillId="0" borderId="0" xfId="0" applyFont="1" applyFill="1" applyBorder="1"/>
    <xf numFmtId="3" fontId="37" fillId="0" borderId="0" xfId="0" applyNumberFormat="1" applyFont="1" applyFill="1" applyBorder="1"/>
    <xf numFmtId="164" fontId="0" fillId="0" borderId="0" xfId="0" applyNumberFormat="1" applyFill="1" applyBorder="1"/>
    <xf numFmtId="164" fontId="37" fillId="0" borderId="0" xfId="0" applyNumberFormat="1" applyFont="1" applyFill="1" applyBorder="1"/>
    <xf numFmtId="164" fontId="40" fillId="0" borderId="0" xfId="0" applyNumberFormat="1" applyFont="1" applyFill="1" applyBorder="1"/>
    <xf numFmtId="166" fontId="0" fillId="0" borderId="0" xfId="0" applyNumberFormat="1" applyFill="1" applyBorder="1"/>
    <xf numFmtId="0" fontId="27" fillId="0" borderId="0" xfId="0" applyFont="1" applyFill="1" applyBorder="1"/>
    <xf numFmtId="0" fontId="34" fillId="0" borderId="0" xfId="0" applyFont="1" applyFill="1" applyBorder="1" applyAlignment="1">
      <alignment horizontal="center" wrapText="1"/>
    </xf>
    <xf numFmtId="0" fontId="39" fillId="0" borderId="0" xfId="0" applyFont="1" applyFill="1" applyBorder="1" applyAlignment="1">
      <alignment horizontal="center" vertical="center" wrapText="1"/>
    </xf>
    <xf numFmtId="164" fontId="12" fillId="26" borderId="0" xfId="40" applyNumberFormat="1" applyFont="1" applyFill="1" applyBorder="1" applyAlignment="1">
      <alignment horizontal="center" wrapText="1"/>
    </xf>
    <xf numFmtId="164" fontId="11" fillId="24" borderId="0" xfId="40" applyNumberFormat="1" applyFont="1" applyFill="1" applyBorder="1" applyAlignment="1">
      <alignment horizontal="center" wrapText="1"/>
    </xf>
    <xf numFmtId="1" fontId="11" fillId="24" borderId="0" xfId="40" applyNumberFormat="1" applyFont="1" applyFill="1" applyBorder="1" applyAlignment="1">
      <alignment horizontal="center" wrapText="1"/>
    </xf>
    <xf numFmtId="1" fontId="11" fillId="24" borderId="12" xfId="40" applyNumberFormat="1" applyFont="1" applyFill="1" applyBorder="1" applyAlignment="1">
      <alignment horizontal="center" wrapText="1"/>
    </xf>
    <xf numFmtId="0" fontId="29" fillId="24" borderId="0" xfId="40" applyFont="1" applyFill="1" applyBorder="1"/>
    <xf numFmtId="167" fontId="12" fillId="24" borderId="0" xfId="40" applyNumberFormat="1" applyFont="1" applyFill="1" applyBorder="1" applyAlignment="1">
      <alignment horizontal="center" wrapText="1"/>
    </xf>
    <xf numFmtId="0" fontId="11" fillId="24" borderId="0" xfId="40" applyFont="1" applyFill="1" applyBorder="1" applyAlignment="1">
      <alignment horizontal="center"/>
    </xf>
    <xf numFmtId="164" fontId="16" fillId="27" borderId="0" xfId="40" applyNumberFormat="1" applyFont="1" applyFill="1" applyBorder="1" applyAlignment="1">
      <alignment horizontal="center" wrapText="1"/>
    </xf>
    <xf numFmtId="3" fontId="11" fillId="27" borderId="0" xfId="40" applyNumberFormat="1" applyFont="1" applyFill="1" applyBorder="1" applyAlignment="1">
      <alignment horizontal="right" wrapText="1"/>
    </xf>
    <xf numFmtId="3" fontId="12" fillId="27" borderId="0" xfId="40" applyNumberFormat="1" applyFont="1" applyFill="1" applyBorder="1" applyAlignment="1">
      <alignment horizontal="right" wrapText="1"/>
    </xf>
    <xf numFmtId="3" fontId="11" fillId="24" borderId="0" xfId="40" applyNumberFormat="1" applyFont="1" applyFill="1" applyBorder="1" applyAlignment="1">
      <alignment horizontal="right" wrapText="1"/>
    </xf>
    <xf numFmtId="0" fontId="29" fillId="24" borderId="0" xfId="40" applyFont="1" applyFill="1" applyBorder="1" applyAlignment="1">
      <alignment wrapText="1"/>
    </xf>
    <xf numFmtId="0" fontId="16" fillId="24" borderId="0" xfId="40" applyFont="1" applyFill="1" applyBorder="1"/>
    <xf numFmtId="0" fontId="11" fillId="24" borderId="0" xfId="40" applyFont="1" applyFill="1" applyBorder="1" applyAlignment="1">
      <alignment horizontal="left" vertical="center" indent="1"/>
    </xf>
    <xf numFmtId="3" fontId="12" fillId="26" borderId="0" xfId="40" applyNumberFormat="1" applyFont="1" applyFill="1" applyBorder="1" applyAlignment="1">
      <alignment horizontal="right" wrapText="1"/>
    </xf>
    <xf numFmtId="0" fontId="16" fillId="27" borderId="0" xfId="40" applyFont="1" applyFill="1" applyBorder="1"/>
    <xf numFmtId="0" fontId="50" fillId="24" borderId="0" xfId="40" applyFont="1" applyFill="1" applyBorder="1" applyAlignment="1">
      <alignment wrapText="1"/>
    </xf>
    <xf numFmtId="0" fontId="68" fillId="25" borderId="0" xfId="0" applyFont="1" applyFill="1"/>
    <xf numFmtId="0" fontId="0" fillId="0" borderId="0" xfId="0"/>
    <xf numFmtId="3" fontId="12" fillId="29" borderId="0" xfId="60" applyNumberFormat="1" applyFont="1" applyFill="1" applyBorder="1" applyAlignment="1">
      <alignment horizontal="center" wrapText="1"/>
    </xf>
    <xf numFmtId="164" fontId="77" fillId="24" borderId="0" xfId="40" applyNumberFormat="1" applyFont="1" applyFill="1" applyBorder="1" applyAlignment="1">
      <alignment horizontal="center" wrapText="1"/>
    </xf>
    <xf numFmtId="164" fontId="70" fillId="24" borderId="0" xfId="40" applyNumberFormat="1" applyFont="1" applyFill="1" applyBorder="1" applyAlignment="1">
      <alignment horizontal="center" wrapText="1"/>
    </xf>
    <xf numFmtId="0" fontId="35" fillId="24" borderId="0" xfId="40" applyFont="1" applyFill="1" applyBorder="1"/>
    <xf numFmtId="169" fontId="36" fillId="24" borderId="0" xfId="40" applyNumberFormat="1" applyFont="1" applyFill="1" applyBorder="1" applyAlignment="1">
      <alignment horizontal="center" wrapText="1"/>
    </xf>
    <xf numFmtId="169" fontId="12" fillId="24" borderId="0" xfId="40" applyNumberFormat="1" applyFont="1" applyFill="1" applyBorder="1" applyAlignment="1">
      <alignment horizontal="center" wrapText="1"/>
    </xf>
    <xf numFmtId="168" fontId="12" fillId="24" borderId="0" xfId="40" applyNumberFormat="1" applyFont="1" applyFill="1" applyBorder="1" applyAlignment="1">
      <alignment horizontal="center" wrapText="1"/>
    </xf>
    <xf numFmtId="169" fontId="11" fillId="24" borderId="0" xfId="40" applyNumberFormat="1" applyFont="1" applyFill="1" applyBorder="1" applyAlignment="1">
      <alignment horizontal="center" wrapText="1"/>
    </xf>
    <xf numFmtId="168" fontId="11" fillId="24" borderId="0" xfId="40" applyNumberFormat="1" applyFont="1" applyFill="1" applyBorder="1" applyAlignment="1">
      <alignment horizontal="center" wrapText="1"/>
    </xf>
    <xf numFmtId="0" fontId="12" fillId="24" borderId="0" xfId="40" applyFont="1" applyFill="1" applyBorder="1" applyAlignment="1">
      <alignment horizontal="left"/>
    </xf>
    <xf numFmtId="0" fontId="12" fillId="24" borderId="0" xfId="40" applyFont="1" applyFill="1" applyBorder="1"/>
    <xf numFmtId="0" fontId="11" fillId="24" borderId="0" xfId="40" applyFont="1" applyFill="1" applyBorder="1" applyAlignment="1">
      <alignment horizontal="right"/>
    </xf>
    <xf numFmtId="0" fontId="16" fillId="24" borderId="0" xfId="40" applyFont="1" applyFill="1" applyBorder="1" applyAlignment="1">
      <alignment horizontal="left"/>
    </xf>
    <xf numFmtId="0" fontId="16" fillId="24" borderId="0" xfId="40" applyFont="1" applyFill="1" applyBorder="1" applyAlignment="1">
      <alignment horizontal="left" vertical="center" wrapText="1"/>
    </xf>
    <xf numFmtId="168" fontId="12" fillId="24" borderId="0" xfId="40" applyNumberFormat="1" applyFont="1" applyFill="1" applyBorder="1" applyAlignment="1">
      <alignment horizontal="right" wrapText="1"/>
    </xf>
    <xf numFmtId="167" fontId="12" fillId="24" borderId="0" xfId="40" applyNumberFormat="1" applyFont="1" applyFill="1" applyBorder="1" applyAlignment="1">
      <alignment horizontal="right" wrapText="1"/>
    </xf>
    <xf numFmtId="0" fontId="16" fillId="24" borderId="0" xfId="40" applyFont="1" applyFill="1" applyBorder="1" applyAlignment="1">
      <alignment horizontal="left" indent="1"/>
    </xf>
    <xf numFmtId="0" fontId="11" fillId="24" borderId="0" xfId="40" applyFont="1" applyFill="1" applyBorder="1" applyAlignment="1">
      <alignment horizontal="left" indent="1"/>
    </xf>
    <xf numFmtId="0" fontId="0" fillId="25" borderId="0" xfId="51" applyFont="1" applyFill="1"/>
    <xf numFmtId="0" fontId="0" fillId="0" borderId="0" xfId="51" applyFont="1"/>
    <xf numFmtId="0" fontId="0" fillId="26" borderId="0" xfId="51" applyFont="1" applyFill="1"/>
    <xf numFmtId="0" fontId="0" fillId="25" borderId="0" xfId="51" applyFont="1" applyFill="1" applyBorder="1"/>
    <xf numFmtId="0" fontId="0" fillId="25" borderId="0" xfId="51" applyFont="1" applyFill="1" applyAlignment="1">
      <alignment vertical="center"/>
    </xf>
    <xf numFmtId="0" fontId="0" fillId="0" borderId="0" xfId="51" applyFont="1" applyAlignment="1">
      <alignment vertical="center"/>
    </xf>
    <xf numFmtId="0" fontId="16" fillId="0" borderId="0" xfId="51" applyFont="1" applyBorder="1" applyAlignment="1">
      <alignment vertical="top"/>
    </xf>
    <xf numFmtId="0" fontId="10" fillId="25" borderId="0" xfId="51" applyFont="1" applyFill="1" applyBorder="1"/>
    <xf numFmtId="0" fontId="11" fillId="25" borderId="11" xfId="51" applyFont="1" applyFill="1" applyBorder="1" applyAlignment="1">
      <alignment horizontal="center" vertical="center"/>
    </xf>
    <xf numFmtId="167" fontId="12" fillId="24" borderId="0" xfId="61" applyNumberFormat="1" applyFont="1" applyFill="1" applyBorder="1" applyAlignment="1">
      <alignment horizontal="center" wrapText="1"/>
    </xf>
    <xf numFmtId="0" fontId="11" fillId="25" borderId="12" xfId="51" applyFont="1" applyFill="1" applyBorder="1" applyAlignment="1">
      <alignment horizontal="center" vertical="center"/>
    </xf>
    <xf numFmtId="49" fontId="11" fillId="25" borderId="12" xfId="51" applyNumberFormat="1" applyFont="1" applyFill="1" applyBorder="1" applyAlignment="1">
      <alignment horizontal="center" vertical="center" wrapText="1"/>
    </xf>
    <xf numFmtId="49" fontId="0" fillId="25" borderId="0" xfId="51" applyNumberFormat="1" applyFont="1" applyFill="1"/>
    <xf numFmtId="0" fontId="11" fillId="24" borderId="0" xfId="61" applyFont="1" applyFill="1" applyBorder="1" applyAlignment="1">
      <alignment horizontal="left" indent="1"/>
    </xf>
    <xf numFmtId="0" fontId="16" fillId="25" borderId="0" xfId="51" applyFont="1" applyFill="1" applyBorder="1" applyAlignment="1">
      <alignment horizontal="center"/>
    </xf>
    <xf numFmtId="1" fontId="16" fillId="25" borderId="10" xfId="51" applyNumberFormat="1" applyFont="1" applyFill="1" applyBorder="1" applyAlignment="1">
      <alignment horizontal="center"/>
    </xf>
    <xf numFmtId="3" fontId="16" fillId="24" borderId="0" xfId="61" applyNumberFormat="1" applyFont="1" applyFill="1" applyBorder="1" applyAlignment="1">
      <alignment horizontal="center" wrapText="1"/>
    </xf>
    <xf numFmtId="0" fontId="9" fillId="25" borderId="0" xfId="51" applyFont="1" applyFill="1" applyAlignment="1">
      <alignment horizontal="center"/>
    </xf>
    <xf numFmtId="0" fontId="9" fillId="0" borderId="0" xfId="51" applyFont="1" applyAlignment="1">
      <alignment horizontal="center"/>
    </xf>
    <xf numFmtId="0" fontId="13" fillId="26" borderId="0" xfId="51" applyFont="1" applyFill="1"/>
    <xf numFmtId="0" fontId="12" fillId="24" borderId="0" xfId="61" applyFont="1" applyFill="1" applyBorder="1" applyAlignment="1">
      <alignment horizontal="left" indent="1"/>
    </xf>
    <xf numFmtId="4" fontId="12" fillId="27" borderId="0" xfId="61" applyNumberFormat="1" applyFont="1" applyFill="1" applyBorder="1" applyAlignment="1">
      <alignment horizontal="right" wrapText="1" indent="4"/>
    </xf>
    <xf numFmtId="0" fontId="13" fillId="0" borderId="0" xfId="51" applyFont="1"/>
    <xf numFmtId="0" fontId="24" fillId="26" borderId="0" xfId="51" applyFont="1" applyFill="1"/>
    <xf numFmtId="0" fontId="10" fillId="25" borderId="0" xfId="51" applyFont="1" applyFill="1" applyBorder="1" applyAlignment="1"/>
    <xf numFmtId="0" fontId="24" fillId="0" borderId="0" xfId="51" applyFont="1"/>
    <xf numFmtId="0" fontId="51" fillId="26" borderId="0" xfId="51" applyFont="1" applyFill="1" applyAlignment="1">
      <alignment horizontal="center"/>
    </xf>
    <xf numFmtId="0" fontId="51" fillId="0" borderId="0" xfId="51" applyFont="1" applyAlignment="1">
      <alignment horizontal="center"/>
    </xf>
    <xf numFmtId="0" fontId="2" fillId="26" borderId="0" xfId="51" applyFont="1" applyFill="1"/>
    <xf numFmtId="0" fontId="2" fillId="0" borderId="0" xfId="51" applyFont="1"/>
    <xf numFmtId="0" fontId="49" fillId="26" borderId="0" xfId="51" applyFont="1" applyFill="1"/>
    <xf numFmtId="0" fontId="28" fillId="25" borderId="0" xfId="51" applyFont="1" applyFill="1" applyBorder="1"/>
    <xf numFmtId="4" fontId="11" fillId="27" borderId="0" xfId="61" applyNumberFormat="1" applyFont="1" applyFill="1" applyBorder="1" applyAlignment="1">
      <alignment horizontal="right" wrapText="1" indent="4"/>
    </xf>
    <xf numFmtId="0" fontId="49" fillId="0" borderId="0" xfId="51" applyFont="1"/>
    <xf numFmtId="0" fontId="81" fillId="26" borderId="0" xfId="51" applyFont="1" applyFill="1"/>
    <xf numFmtId="0" fontId="81" fillId="0" borderId="0" xfId="51" applyFont="1"/>
    <xf numFmtId="3" fontId="16" fillId="25" borderId="0" xfId="51" applyNumberFormat="1" applyFont="1" applyFill="1" applyBorder="1" applyAlignment="1">
      <alignment horizontal="center"/>
    </xf>
    <xf numFmtId="0" fontId="68" fillId="26" borderId="0" xfId="51" applyFont="1" applyFill="1"/>
    <xf numFmtId="0" fontId="68" fillId="25" borderId="0" xfId="51" applyFont="1" applyFill="1"/>
    <xf numFmtId="0" fontId="68" fillId="0" borderId="0" xfId="51" applyFont="1"/>
    <xf numFmtId="0" fontId="2" fillId="24" borderId="0" xfId="61" applyFont="1" applyFill="1" applyBorder="1" applyAlignment="1">
      <alignment horizontal="left" indent="1"/>
    </xf>
    <xf numFmtId="0" fontId="16" fillId="24" borderId="0" xfId="61" applyFont="1" applyFill="1" applyBorder="1" applyAlignment="1">
      <alignment horizontal="left" indent="1"/>
    </xf>
    <xf numFmtId="0" fontId="16" fillId="25" borderId="0" xfId="51" applyFont="1" applyFill="1" applyBorder="1"/>
    <xf numFmtId="1" fontId="16" fillId="24" borderId="0" xfId="61" applyNumberFormat="1" applyFont="1" applyFill="1" applyBorder="1" applyAlignment="1">
      <alignment horizontal="center" wrapText="1"/>
    </xf>
    <xf numFmtId="165" fontId="16" fillId="24" borderId="0" xfId="61" applyNumberFormat="1" applyFont="1" applyFill="1" applyBorder="1" applyAlignment="1">
      <alignment horizontal="center" wrapText="1"/>
    </xf>
    <xf numFmtId="0" fontId="9" fillId="25" borderId="0" xfId="51" applyFont="1" applyFill="1"/>
    <xf numFmtId="0" fontId="9" fillId="0" borderId="0" xfId="51" applyFont="1"/>
    <xf numFmtId="3" fontId="71" fillId="25" borderId="0" xfId="51" applyNumberFormat="1" applyFont="1" applyFill="1" applyBorder="1" applyAlignment="1">
      <alignment horizontal="center"/>
    </xf>
    <xf numFmtId="0" fontId="73" fillId="25" borderId="0" xfId="51" applyFont="1" applyFill="1" applyBorder="1" applyAlignment="1"/>
    <xf numFmtId="0" fontId="35" fillId="24" borderId="0" xfId="61" applyFont="1" applyFill="1" applyBorder="1"/>
    <xf numFmtId="0" fontId="11" fillId="24" borderId="0" xfId="61" applyFont="1" applyFill="1" applyBorder="1"/>
    <xf numFmtId="0" fontId="3" fillId="0" borderId="0" xfId="51" applyFont="1" applyAlignment="1">
      <alignment horizontal="right"/>
    </xf>
    <xf numFmtId="0" fontId="2" fillId="25" borderId="0" xfId="62" applyFill="1"/>
    <xf numFmtId="0" fontId="2" fillId="0" borderId="0" xfId="62"/>
    <xf numFmtId="0" fontId="2" fillId="25" borderId="0" xfId="62" applyFill="1" applyBorder="1"/>
    <xf numFmtId="0" fontId="13" fillId="25" borderId="0" xfId="62" applyFont="1" applyFill="1" applyBorder="1"/>
    <xf numFmtId="0" fontId="2" fillId="25" borderId="0" xfId="62" applyFill="1" applyAlignment="1">
      <alignment vertical="center"/>
    </xf>
    <xf numFmtId="0" fontId="2" fillId="25" borderId="0" xfId="62" applyFill="1" applyBorder="1" applyAlignment="1">
      <alignment vertical="center"/>
    </xf>
    <xf numFmtId="0" fontId="2" fillId="0" borderId="0" xfId="62" applyAlignment="1">
      <alignment vertical="center"/>
    </xf>
    <xf numFmtId="0" fontId="12" fillId="25" borderId="0" xfId="62" applyFont="1" applyFill="1" applyBorder="1" applyAlignment="1">
      <alignment vertical="center"/>
    </xf>
    <xf numFmtId="0" fontId="10" fillId="25" borderId="0" xfId="62" applyFont="1" applyFill="1" applyBorder="1"/>
    <xf numFmtId="0" fontId="5" fillId="25" borderId="0" xfId="62" applyFont="1" applyFill="1" applyBorder="1"/>
    <xf numFmtId="0" fontId="11" fillId="25" borderId="0" xfId="62" applyFont="1" applyFill="1" applyBorder="1" applyAlignment="1"/>
    <xf numFmtId="0" fontId="12" fillId="25" borderId="0" xfId="62" applyFont="1" applyFill="1" applyBorder="1"/>
    <xf numFmtId="0" fontId="13" fillId="25" borderId="0" xfId="62" applyFont="1" applyFill="1"/>
    <xf numFmtId="0" fontId="13" fillId="0" borderId="0" xfId="62" applyFont="1"/>
    <xf numFmtId="167" fontId="12" fillId="25" borderId="0" xfId="62" applyNumberFormat="1" applyFont="1" applyFill="1" applyBorder="1" applyAlignment="1">
      <alignment horizontal="center"/>
    </xf>
    <xf numFmtId="167" fontId="12" fillId="25" borderId="0" xfId="62" applyNumberFormat="1" applyFont="1" applyFill="1" applyBorder="1" applyAlignment="1">
      <alignment horizontal="right" indent="1"/>
    </xf>
    <xf numFmtId="3" fontId="2" fillId="0" borderId="0" xfId="62" applyNumberFormat="1"/>
    <xf numFmtId="167" fontId="12" fillId="25" borderId="0" xfId="62" applyNumberFormat="1" applyFont="1" applyFill="1" applyBorder="1" applyAlignment="1">
      <alignment horizontal="right" indent="2"/>
    </xf>
    <xf numFmtId="0" fontId="11" fillId="25" borderId="0" xfId="62" applyFont="1" applyFill="1" applyBorder="1" applyAlignment="1">
      <alignment horizontal="center" vertical="center"/>
    </xf>
    <xf numFmtId="0" fontId="48" fillId="25" borderId="0" xfId="62" applyFont="1" applyFill="1" applyBorder="1" applyAlignment="1">
      <alignment horizontal="left" vertical="center"/>
    </xf>
    <xf numFmtId="0" fontId="3" fillId="25" borderId="0" xfId="62" applyFont="1" applyFill="1" applyBorder="1"/>
    <xf numFmtId="0" fontId="3" fillId="0" borderId="0" xfId="62" applyFont="1"/>
    <xf numFmtId="164" fontId="64" fillId="24" borderId="0" xfId="40" applyNumberFormat="1" applyFont="1" applyFill="1" applyBorder="1" applyAlignment="1">
      <alignment horizontal="center" wrapText="1"/>
    </xf>
    <xf numFmtId="164" fontId="16" fillId="25" borderId="0" xfId="40" applyNumberFormat="1" applyFont="1" applyFill="1" applyBorder="1" applyAlignment="1">
      <alignment horizontal="right" wrapText="1"/>
    </xf>
    <xf numFmtId="3" fontId="64" fillId="24" borderId="0" xfId="40" applyNumberFormat="1" applyFont="1" applyFill="1" applyBorder="1" applyAlignment="1">
      <alignment horizontal="center" wrapText="1"/>
    </xf>
    <xf numFmtId="3" fontId="16" fillId="25" borderId="0" xfId="40" applyNumberFormat="1" applyFont="1" applyFill="1" applyBorder="1" applyAlignment="1">
      <alignment horizontal="right" wrapText="1"/>
    </xf>
    <xf numFmtId="0" fontId="11" fillId="24" borderId="0" xfId="40" quotePrefix="1" applyFont="1" applyFill="1" applyBorder="1" applyAlignment="1">
      <alignment horizontal="left"/>
    </xf>
    <xf numFmtId="167" fontId="64" fillId="24" borderId="0" xfId="40" applyNumberFormat="1" applyFont="1" applyFill="1" applyBorder="1" applyAlignment="1">
      <alignment horizontal="center" wrapText="1"/>
    </xf>
    <xf numFmtId="167" fontId="16" fillId="25" borderId="0" xfId="40" applyNumberFormat="1" applyFont="1" applyFill="1" applyBorder="1" applyAlignment="1">
      <alignment horizontal="right" wrapText="1"/>
    </xf>
    <xf numFmtId="164" fontId="11" fillId="24" borderId="0" xfId="40" applyNumberFormat="1" applyFont="1" applyFill="1" applyBorder="1" applyAlignment="1">
      <alignment horizontal="right" wrapText="1" indent="2"/>
    </xf>
    <xf numFmtId="164" fontId="12" fillId="24" borderId="0" xfId="40" applyNumberFormat="1" applyFont="1" applyFill="1" applyBorder="1" applyAlignment="1">
      <alignment horizontal="right" wrapText="1" indent="2"/>
    </xf>
    <xf numFmtId="3" fontId="12" fillId="24" borderId="0" xfId="40" applyNumberFormat="1" applyFont="1" applyFill="1" applyBorder="1" applyAlignment="1">
      <alignment horizontal="center" wrapText="1"/>
    </xf>
    <xf numFmtId="166" fontId="11" fillId="24" borderId="0" xfId="40" applyNumberFormat="1" applyFont="1" applyFill="1" applyBorder="1" applyAlignment="1">
      <alignment horizontal="center" wrapText="1"/>
    </xf>
    <xf numFmtId="0" fontId="16" fillId="24" borderId="0" xfId="40" applyFont="1" applyFill="1" applyBorder="1" applyAlignment="1">
      <alignment vertical="top" wrapText="1"/>
    </xf>
    <xf numFmtId="0" fontId="16" fillId="0" borderId="0" xfId="40" applyFont="1" applyFill="1" applyBorder="1" applyAlignment="1">
      <alignment vertical="top" wrapText="1"/>
    </xf>
    <xf numFmtId="0" fontId="55" fillId="25" borderId="0" xfId="62" applyFont="1" applyFill="1"/>
    <xf numFmtId="0" fontId="55" fillId="25" borderId="0" xfId="62" applyFont="1" applyFill="1" applyBorder="1"/>
    <xf numFmtId="0" fontId="55" fillId="0" borderId="0" xfId="62" applyFont="1"/>
    <xf numFmtId="0" fontId="29" fillId="25" borderId="0" xfId="62" applyFont="1" applyFill="1" applyBorder="1"/>
    <xf numFmtId="0" fontId="12" fillId="25" borderId="0" xfId="62" applyFont="1" applyFill="1" applyBorder="1" applyAlignment="1">
      <alignment horizontal="left" indent="2"/>
    </xf>
    <xf numFmtId="0" fontId="2" fillId="25" borderId="0" xfId="62" applyFill="1" applyAlignment="1"/>
    <xf numFmtId="0" fontId="2" fillId="25" borderId="0" xfId="62" applyFill="1" applyBorder="1" applyAlignment="1"/>
    <xf numFmtId="0" fontId="2" fillId="0" borderId="0" xfId="62" applyAlignment="1"/>
    <xf numFmtId="164" fontId="16" fillId="26" borderId="0" xfId="40" applyNumberFormat="1" applyFont="1" applyFill="1" applyBorder="1" applyAlignment="1">
      <alignment horizontal="right" wrapText="1"/>
    </xf>
    <xf numFmtId="0" fontId="68" fillId="25" borderId="0" xfId="62" applyFont="1" applyFill="1"/>
    <xf numFmtId="0" fontId="16" fillId="25" borderId="0" xfId="62" applyFont="1" applyFill="1" applyBorder="1"/>
    <xf numFmtId="0" fontId="16" fillId="25" borderId="0" xfId="62" applyFont="1" applyFill="1" applyBorder="1" applyAlignment="1">
      <alignment vertical="top" wrapText="1"/>
    </xf>
    <xf numFmtId="0" fontId="60" fillId="25" borderId="0" xfId="62" applyFont="1" applyFill="1" applyBorder="1" applyAlignment="1">
      <alignment wrapText="1"/>
    </xf>
    <xf numFmtId="0" fontId="68" fillId="25" borderId="0" xfId="62" applyFont="1" applyFill="1" applyBorder="1" applyAlignment="1">
      <alignment vertical="center"/>
    </xf>
    <xf numFmtId="0" fontId="69" fillId="25" borderId="0" xfId="62" applyFont="1" applyFill="1" applyBorder="1" applyAlignment="1">
      <alignment vertical="center"/>
    </xf>
    <xf numFmtId="0" fontId="73" fillId="25" borderId="0" xfId="62" applyFont="1" applyFill="1" applyBorder="1" applyAlignment="1">
      <alignment horizontal="left" vertical="center" indent="1"/>
    </xf>
    <xf numFmtId="3" fontId="11" fillId="25" borderId="0" xfId="62" applyNumberFormat="1" applyFont="1" applyFill="1" applyBorder="1" applyAlignment="1">
      <alignment horizontal="right" indent="2"/>
    </xf>
    <xf numFmtId="3" fontId="12" fillId="25" borderId="0" xfId="62" applyNumberFormat="1" applyFont="1" applyFill="1" applyBorder="1" applyAlignment="1">
      <alignment horizontal="right" indent="2"/>
    </xf>
    <xf numFmtId="0" fontId="68" fillId="0" borderId="0" xfId="62" applyFont="1" applyAlignment="1"/>
    <xf numFmtId="3" fontId="48" fillId="25" borderId="0" xfId="62" applyNumberFormat="1" applyFont="1" applyFill="1" applyBorder="1" applyAlignment="1">
      <alignment horizontal="right"/>
    </xf>
    <xf numFmtId="0" fontId="68" fillId="25" borderId="0" xfId="62" applyFont="1" applyFill="1" applyAlignment="1"/>
    <xf numFmtId="0" fontId="68" fillId="25" borderId="0" xfId="62" applyFont="1" applyFill="1" applyBorder="1" applyAlignment="1"/>
    <xf numFmtId="3" fontId="18" fillId="25" borderId="0" xfId="62" applyNumberFormat="1" applyFont="1" applyFill="1" applyBorder="1" applyAlignment="1">
      <alignment horizontal="right"/>
    </xf>
    <xf numFmtId="0" fontId="68" fillId="0" borderId="0" xfId="62" applyFont="1"/>
    <xf numFmtId="0" fontId="63" fillId="25" borderId="0" xfId="62" applyFont="1" applyFill="1" applyBorder="1" applyAlignment="1">
      <alignment horizontal="center"/>
    </xf>
    <xf numFmtId="0" fontId="68" fillId="25" borderId="0" xfId="62" applyFont="1" applyFill="1" applyBorder="1"/>
    <xf numFmtId="164" fontId="67" fillId="25" borderId="0" xfId="62" applyNumberFormat="1" applyFont="1" applyFill="1" applyBorder="1" applyAlignment="1">
      <alignment horizontal="right" indent="2"/>
    </xf>
    <xf numFmtId="3" fontId="11" fillId="28" borderId="0" xfId="62" applyNumberFormat="1" applyFont="1" applyFill="1" applyBorder="1" applyAlignment="1">
      <alignment horizontal="center"/>
    </xf>
    <xf numFmtId="0" fontId="12" fillId="25" borderId="0" xfId="0" applyNumberFormat="1" applyFont="1" applyFill="1" applyBorder="1" applyAlignment="1"/>
    <xf numFmtId="0" fontId="12" fillId="25" borderId="0" xfId="62" applyFont="1" applyFill="1" applyBorder="1" applyAlignment="1">
      <alignment horizontal="right"/>
    </xf>
    <xf numFmtId="0" fontId="9" fillId="25" borderId="0" xfId="63" applyFont="1" applyFill="1" applyBorder="1" applyAlignment="1">
      <alignment horizontal="left"/>
    </xf>
    <xf numFmtId="0" fontId="16" fillId="25" borderId="0" xfId="62" applyFont="1" applyFill="1" applyBorder="1" applyAlignment="1">
      <alignment horizontal="right" indent="2"/>
    </xf>
    <xf numFmtId="3" fontId="12" fillId="25" borderId="0" xfId="0" applyNumberFormat="1" applyFont="1" applyFill="1" applyBorder="1" applyAlignment="1">
      <alignment horizontal="center"/>
    </xf>
    <xf numFmtId="0" fontId="11" fillId="24" borderId="0" xfId="40" applyFont="1" applyFill="1" applyBorder="1"/>
    <xf numFmtId="0" fontId="2" fillId="25" borderId="0" xfId="63" applyFill="1" applyAlignment="1"/>
    <xf numFmtId="0" fontId="2" fillId="0" borderId="0" xfId="63" applyAlignment="1"/>
    <xf numFmtId="0" fontId="2" fillId="25" borderId="0" xfId="63" applyFill="1" applyBorder="1" applyAlignment="1"/>
    <xf numFmtId="0" fontId="2" fillId="25" borderId="0" xfId="63" applyFill="1" applyBorder="1"/>
    <xf numFmtId="3" fontId="16" fillId="26" borderId="0" xfId="40" applyNumberFormat="1" applyFont="1" applyFill="1" applyBorder="1" applyAlignment="1">
      <alignment horizontal="right" wrapText="1"/>
    </xf>
    <xf numFmtId="167" fontId="16" fillId="26" borderId="0" xfId="40" applyNumberFormat="1" applyFont="1" applyFill="1" applyBorder="1" applyAlignment="1">
      <alignment horizontal="right" wrapText="1"/>
    </xf>
    <xf numFmtId="167" fontId="12" fillId="27" borderId="0" xfId="40" applyNumberFormat="1" applyFont="1" applyFill="1" applyBorder="1" applyAlignment="1">
      <alignment horizontal="right" wrapText="1"/>
    </xf>
    <xf numFmtId="167" fontId="12" fillId="24" borderId="0" xfId="40" applyNumberFormat="1" applyFont="1" applyFill="1" applyBorder="1" applyAlignment="1">
      <alignment horizontal="right" wrapText="1" indent="1"/>
    </xf>
    <xf numFmtId="167" fontId="11" fillId="27" borderId="0" xfId="40" applyNumberFormat="1" applyFont="1" applyFill="1" applyBorder="1" applyAlignment="1">
      <alignment wrapText="1"/>
    </xf>
    <xf numFmtId="167" fontId="12" fillId="27" borderId="0" xfId="40" applyNumberFormat="1" applyFont="1" applyFill="1" applyBorder="1" applyAlignment="1">
      <alignment wrapText="1"/>
    </xf>
    <xf numFmtId="0" fontId="12" fillId="25" borderId="0" xfId="0" applyFont="1" applyFill="1" applyBorder="1" applyAlignment="1"/>
    <xf numFmtId="0" fontId="11" fillId="25" borderId="0" xfId="0" applyFont="1" applyFill="1" applyBorder="1" applyAlignment="1">
      <alignment vertical="center"/>
    </xf>
    <xf numFmtId="1" fontId="12" fillId="25" borderId="0" xfId="0" applyNumberFormat="1" applyFont="1" applyFill="1" applyBorder="1" applyAlignment="1">
      <alignment horizontal="center"/>
    </xf>
    <xf numFmtId="0" fontId="36" fillId="25" borderId="0" xfId="0" applyFont="1" applyFill="1" applyBorder="1"/>
    <xf numFmtId="0" fontId="49" fillId="25" borderId="0" xfId="0" applyFont="1" applyFill="1" applyBorder="1" applyAlignment="1">
      <alignment horizontal="left"/>
    </xf>
    <xf numFmtId="2" fontId="12" fillId="27" borderId="0" xfId="40" applyNumberFormat="1" applyFont="1" applyFill="1" applyBorder="1" applyAlignment="1">
      <alignment horizontal="right" wrapText="1"/>
    </xf>
    <xf numFmtId="0" fontId="9" fillId="25" borderId="0" xfId="62" applyFont="1" applyFill="1" applyBorder="1" applyAlignment="1">
      <alignment horizontal="right"/>
    </xf>
    <xf numFmtId="3" fontId="11" fillId="25" borderId="0" xfId="57" applyNumberFormat="1" applyFont="1" applyFill="1" applyBorder="1" applyAlignment="1">
      <alignment horizontal="right"/>
    </xf>
    <xf numFmtId="3" fontId="12" fillId="25" borderId="0" xfId="57" applyNumberFormat="1" applyFont="1" applyFill="1" applyBorder="1" applyAlignment="1">
      <alignment horizontal="right"/>
    </xf>
    <xf numFmtId="164" fontId="63" fillId="27" borderId="0" xfId="40" applyNumberFormat="1" applyFont="1" applyFill="1" applyBorder="1" applyAlignment="1">
      <alignment horizontal="center" wrapText="1"/>
    </xf>
    <xf numFmtId="165" fontId="56" fillId="26" borderId="0" xfId="40" applyNumberFormat="1" applyFont="1" applyFill="1" applyBorder="1" applyAlignment="1">
      <alignment horizontal="center" wrapText="1"/>
    </xf>
    <xf numFmtId="165" fontId="12" fillId="26" borderId="0" xfId="40" applyNumberFormat="1" applyFont="1" applyFill="1" applyBorder="1" applyAlignment="1">
      <alignment horizontal="center" wrapText="1"/>
    </xf>
    <xf numFmtId="0" fontId="29" fillId="25" borderId="0" xfId="62" applyFont="1" applyFill="1" applyBorder="1" applyAlignment="1">
      <alignment horizontal="right" wrapText="1" indent="2"/>
    </xf>
    <xf numFmtId="1" fontId="12" fillId="25" borderId="0" xfId="62" applyNumberFormat="1" applyFont="1" applyFill="1" applyBorder="1" applyAlignment="1">
      <alignment horizontal="center"/>
    </xf>
    <xf numFmtId="1" fontId="11" fillId="25" borderId="0" xfId="62" applyNumberFormat="1" applyFont="1" applyFill="1" applyBorder="1" applyAlignment="1">
      <alignment horizontal="center"/>
    </xf>
    <xf numFmtId="0" fontId="16" fillId="24" borderId="0" xfId="40" applyFont="1" applyFill="1" applyBorder="1" applyAlignment="1">
      <alignment vertical="center"/>
    </xf>
    <xf numFmtId="0" fontId="29" fillId="25" borderId="0" xfId="62" applyFont="1" applyFill="1" applyBorder="1" applyAlignment="1">
      <alignment vertical="center"/>
    </xf>
    <xf numFmtId="0" fontId="65" fillId="25" borderId="0" xfId="62" applyFont="1" applyFill="1" applyBorder="1"/>
    <xf numFmtId="0" fontId="2" fillId="25" borderId="0" xfId="62" applyFill="1" applyAlignment="1">
      <alignment horizontal="right" indent="1"/>
    </xf>
    <xf numFmtId="0" fontId="11" fillId="24" borderId="0" xfId="40" applyFont="1" applyFill="1" applyBorder="1" applyAlignment="1"/>
    <xf numFmtId="167" fontId="2" fillId="0" borderId="0" xfId="62" applyNumberFormat="1"/>
    <xf numFmtId="3" fontId="64" fillId="25" borderId="0" xfId="62" applyNumberFormat="1" applyFont="1" applyFill="1" applyBorder="1" applyAlignment="1">
      <alignment horizontal="right"/>
    </xf>
    <xf numFmtId="0" fontId="61" fillId="25" borderId="0" xfId="62" applyFont="1" applyFill="1" applyBorder="1"/>
    <xf numFmtId="3" fontId="2" fillId="0" borderId="0" xfId="62" applyNumberFormat="1" applyAlignment="1">
      <alignment vertical="center"/>
    </xf>
    <xf numFmtId="0" fontId="65" fillId="25" borderId="0" xfId="62" applyFont="1" applyFill="1" applyBorder="1" applyAlignment="1">
      <alignment vertical="center"/>
    </xf>
    <xf numFmtId="0" fontId="11" fillId="25" borderId="11" xfId="62" applyFont="1" applyFill="1" applyBorder="1" applyAlignment="1">
      <alignment horizontal="center" vertical="center" wrapText="1"/>
    </xf>
    <xf numFmtId="0" fontId="11" fillId="24" borderId="0" xfId="40" applyFont="1" applyFill="1" applyBorder="1" applyAlignment="1">
      <alignment horizontal="center" vertical="center"/>
    </xf>
    <xf numFmtId="0" fontId="13" fillId="0" borderId="12" xfId="53" applyFont="1" applyBorder="1" applyAlignment="1">
      <alignment horizontal="center" vertical="center"/>
    </xf>
    <xf numFmtId="2" fontId="12" fillId="24" borderId="0" xfId="40" applyNumberFormat="1" applyFont="1" applyFill="1" applyBorder="1" applyAlignment="1">
      <alignment horizontal="right" wrapText="1" indent="1"/>
    </xf>
    <xf numFmtId="2" fontId="12" fillId="24" borderId="0" xfId="40" applyNumberFormat="1" applyFont="1" applyFill="1" applyBorder="1" applyAlignment="1">
      <alignment horizontal="center" wrapText="1"/>
    </xf>
    <xf numFmtId="165" fontId="18" fillId="24" borderId="0" xfId="58" applyNumberFormat="1" applyFont="1" applyFill="1" applyBorder="1" applyAlignment="1">
      <alignment horizontal="center" wrapText="1"/>
    </xf>
    <xf numFmtId="0" fontId="90" fillId="0" borderId="0" xfId="62" applyFont="1" applyAlignment="1">
      <alignment vertical="center"/>
    </xf>
    <xf numFmtId="49" fontId="16" fillId="24" borderId="0" xfId="40" applyNumberFormat="1" applyFont="1" applyFill="1" applyBorder="1" applyAlignment="1">
      <alignment horizontal="center" vertical="center" wrapText="1"/>
    </xf>
    <xf numFmtId="0" fontId="16" fillId="25" borderId="0" xfId="62" applyFont="1" applyFill="1" applyBorder="1" applyAlignment="1">
      <alignment horizontal="right" vertical="center"/>
    </xf>
    <xf numFmtId="0" fontId="90" fillId="0" borderId="0" xfId="62" applyFont="1"/>
    <xf numFmtId="3" fontId="16" fillId="24" borderId="0" xfId="40" applyNumberFormat="1" applyFont="1" applyFill="1" applyBorder="1" applyAlignment="1">
      <alignment horizontal="center" wrapText="1"/>
    </xf>
    <xf numFmtId="49" fontId="16" fillId="25" borderId="0" xfId="62" applyNumberFormat="1" applyFont="1" applyFill="1" applyBorder="1" applyAlignment="1">
      <alignment horizontal="right" vertical="center"/>
    </xf>
    <xf numFmtId="49" fontId="2" fillId="25" borderId="0" xfId="62" applyNumberFormat="1" applyFill="1" applyBorder="1" applyAlignment="1">
      <alignment vertical="center"/>
    </xf>
    <xf numFmtId="49" fontId="12" fillId="25" borderId="0" xfId="62" applyNumberFormat="1" applyFont="1" applyFill="1" applyBorder="1" applyAlignment="1">
      <alignment vertical="center"/>
    </xf>
    <xf numFmtId="165" fontId="18" fillId="24" borderId="0" xfId="40" applyNumberFormat="1" applyFont="1" applyFill="1" applyBorder="1" applyAlignment="1">
      <alignment horizontal="center" vertical="center" wrapText="1"/>
    </xf>
    <xf numFmtId="165" fontId="90" fillId="0" borderId="0" xfId="62" applyNumberFormat="1" applyFont="1"/>
    <xf numFmtId="0" fontId="16" fillId="24" borderId="0" xfId="40" applyFont="1" applyFill="1" applyBorder="1" applyAlignment="1">
      <alignment horizontal="justify" vertical="center"/>
    </xf>
    <xf numFmtId="165" fontId="12" fillId="27" borderId="0" xfId="40" applyNumberFormat="1" applyFont="1" applyFill="1" applyBorder="1" applyAlignment="1">
      <alignment horizontal="left" wrapText="1"/>
    </xf>
    <xf numFmtId="0" fontId="49" fillId="0" borderId="0" xfId="51" applyFont="1" applyAlignment="1">
      <alignment horizontal="left"/>
    </xf>
    <xf numFmtId="0" fontId="49" fillId="0" borderId="0" xfId="51" applyFont="1" applyAlignment="1">
      <alignment horizontal="left" vertical="center"/>
    </xf>
    <xf numFmtId="0" fontId="11" fillId="24" borderId="0" xfId="40" applyFont="1" applyFill="1" applyBorder="1" applyAlignment="1">
      <alignment horizontal="left"/>
    </xf>
    <xf numFmtId="0" fontId="12" fillId="25" borderId="0" xfId="63" applyFont="1" applyFill="1" applyBorder="1" applyAlignment="1">
      <alignment horizontal="center" vertical="center" wrapText="1"/>
    </xf>
    <xf numFmtId="1" fontId="12" fillId="0" borderId="0" xfId="63" applyNumberFormat="1" applyFont="1" applyBorder="1" applyAlignment="1">
      <alignment horizontal="center" vertical="center" wrapText="1"/>
    </xf>
    <xf numFmtId="0" fontId="12" fillId="0" borderId="0" xfId="63" applyFont="1" applyBorder="1" applyAlignment="1">
      <alignment horizontal="center" vertical="center" wrapText="1"/>
    </xf>
    <xf numFmtId="0" fontId="2" fillId="30" borderId="0" xfId="63" applyFont="1" applyFill="1" applyBorder="1" applyAlignment="1">
      <alignment horizontal="center"/>
    </xf>
    <xf numFmtId="0" fontId="2" fillId="25" borderId="0" xfId="63" applyFont="1" applyFill="1" applyBorder="1"/>
    <xf numFmtId="0" fontId="2" fillId="0" borderId="0" xfId="63" applyFont="1"/>
    <xf numFmtId="0" fontId="29" fillId="25" borderId="0" xfId="63" applyFont="1" applyFill="1" applyBorder="1" applyAlignment="1"/>
    <xf numFmtId="0" fontId="11" fillId="25" borderId="0" xfId="62" applyFont="1" applyFill="1" applyBorder="1"/>
    <xf numFmtId="49" fontId="12" fillId="25" borderId="0" xfId="62" applyNumberFormat="1" applyFont="1" applyFill="1" applyBorder="1" applyAlignment="1">
      <alignment horizontal="right"/>
    </xf>
    <xf numFmtId="0" fontId="17" fillId="25" borderId="0" xfId="0" applyFont="1" applyFill="1" applyBorder="1" applyAlignment="1"/>
    <xf numFmtId="164" fontId="12" fillId="24" borderId="0" xfId="40" applyNumberFormat="1" applyFont="1" applyFill="1" applyBorder="1" applyAlignment="1">
      <alignment wrapText="1"/>
    </xf>
    <xf numFmtId="164" fontId="22" fillId="24" borderId="0" xfId="40" applyNumberFormat="1" applyFont="1" applyFill="1" applyBorder="1" applyAlignment="1">
      <alignment wrapText="1"/>
    </xf>
    <xf numFmtId="164" fontId="17" fillId="24" borderId="0" xfId="40" applyNumberFormat="1" applyFont="1" applyFill="1" applyBorder="1" applyAlignment="1">
      <alignment wrapText="1"/>
    </xf>
    <xf numFmtId="164" fontId="17" fillId="24" borderId="0" xfId="40" applyNumberFormat="1" applyFont="1" applyFill="1" applyBorder="1" applyAlignment="1">
      <alignment horizontal="left" wrapText="1"/>
    </xf>
    <xf numFmtId="0" fontId="11" fillId="25" borderId="0" xfId="0" applyFont="1" applyFill="1" applyBorder="1" applyAlignment="1">
      <alignment horizontal="justify" vertical="center" readingOrder="1"/>
    </xf>
    <xf numFmtId="0" fontId="12" fillId="25" borderId="0" xfId="0" applyFont="1" applyFill="1" applyBorder="1" applyAlignment="1">
      <alignment horizontal="justify" vertical="center" readingOrder="1"/>
    </xf>
    <xf numFmtId="0" fontId="67" fillId="25" borderId="0" xfId="0" applyFont="1" applyFill="1" applyBorder="1" applyAlignment="1">
      <alignment horizontal="left"/>
    </xf>
    <xf numFmtId="0" fontId="18" fillId="24" borderId="0" xfId="40" applyFont="1" applyFill="1" applyBorder="1" applyAlignment="1">
      <alignment horizontal="center" wrapText="1"/>
    </xf>
    <xf numFmtId="0" fontId="9" fillId="25" borderId="0" xfId="0" applyFont="1" applyFill="1" applyBorder="1" applyAlignment="1">
      <alignment horizontal="left"/>
    </xf>
    <xf numFmtId="0" fontId="93" fillId="25" borderId="0" xfId="0" applyFont="1" applyFill="1" applyBorder="1"/>
    <xf numFmtId="0" fontId="0" fillId="25" borderId="18" xfId="0" applyFill="1" applyBorder="1"/>
    <xf numFmtId="0" fontId="0" fillId="25" borderId="18" xfId="0" applyFill="1" applyBorder="1" applyAlignment="1">
      <alignment horizontal="left"/>
    </xf>
    <xf numFmtId="0" fontId="0" fillId="25" borderId="19" xfId="0" applyFill="1" applyBorder="1"/>
    <xf numFmtId="0" fontId="0" fillId="25" borderId="19" xfId="0" applyFill="1" applyBorder="1" applyAlignment="1">
      <alignment vertical="center"/>
    </xf>
    <xf numFmtId="0" fontId="14" fillId="32" borderId="20" xfId="0" applyFont="1" applyFill="1" applyBorder="1" applyAlignment="1">
      <alignment horizontal="center" vertical="center"/>
    </xf>
    <xf numFmtId="0" fontId="96" fillId="25" borderId="0" xfId="0" applyFont="1" applyFill="1" applyBorder="1"/>
    <xf numFmtId="0" fontId="11" fillId="25" borderId="18" xfId="0" applyFont="1" applyFill="1" applyBorder="1" applyAlignment="1">
      <alignment horizontal="right"/>
    </xf>
    <xf numFmtId="0" fontId="92" fillId="24" borderId="0" xfId="40" applyFont="1" applyFill="1" applyBorder="1"/>
    <xf numFmtId="0" fontId="9" fillId="25" borderId="23" xfId="0" applyFont="1" applyFill="1" applyBorder="1" applyAlignment="1">
      <alignment horizontal="left"/>
    </xf>
    <xf numFmtId="0" fontId="9" fillId="25" borderId="20" xfId="0" applyFont="1" applyFill="1" applyBorder="1" applyAlignment="1">
      <alignment horizontal="left"/>
    </xf>
    <xf numFmtId="0" fontId="0" fillId="25" borderId="20" xfId="0" applyFill="1" applyBorder="1" applyAlignment="1">
      <alignment vertical="center"/>
    </xf>
    <xf numFmtId="0" fontId="0" fillId="25" borderId="20" xfId="0" applyFill="1" applyBorder="1"/>
    <xf numFmtId="0" fontId="68" fillId="25" borderId="20" xfId="0" applyFont="1" applyFill="1" applyBorder="1"/>
    <xf numFmtId="0" fontId="24" fillId="25" borderId="20" xfId="0" applyFont="1" applyFill="1" applyBorder="1"/>
    <xf numFmtId="0" fontId="95" fillId="25" borderId="0" xfId="0" applyFont="1" applyFill="1" applyBorder="1"/>
    <xf numFmtId="0" fontId="93" fillId="25" borderId="0" xfId="62" applyFont="1" applyFill="1" applyBorder="1"/>
    <xf numFmtId="0" fontId="49" fillId="25" borderId="0" xfId="62" applyFont="1" applyFill="1" applyBorder="1" applyAlignment="1">
      <alignment horizontal="left"/>
    </xf>
    <xf numFmtId="0" fontId="2" fillId="25" borderId="18" xfId="62" applyFill="1" applyBorder="1"/>
    <xf numFmtId="0" fontId="49" fillId="25" borderId="22" xfId="62" applyFont="1" applyFill="1" applyBorder="1" applyAlignment="1">
      <alignment horizontal="left"/>
    </xf>
    <xf numFmtId="0" fontId="2" fillId="25" borderId="22" xfId="62" applyFill="1" applyBorder="1"/>
    <xf numFmtId="0" fontId="2" fillId="25" borderId="21" xfId="62" applyFill="1" applyBorder="1"/>
    <xf numFmtId="0" fontId="2" fillId="25" borderId="19" xfId="62" applyFill="1" applyBorder="1"/>
    <xf numFmtId="0" fontId="13" fillId="0" borderId="0" xfId="62" applyFont="1" applyBorder="1"/>
    <xf numFmtId="0" fontId="68" fillId="0" borderId="0" xfId="62" applyFont="1" applyBorder="1" applyAlignment="1"/>
    <xf numFmtId="0" fontId="2" fillId="25" borderId="19" xfId="62" applyFill="1" applyBorder="1" applyAlignment="1"/>
    <xf numFmtId="0" fontId="24" fillId="25" borderId="0" xfId="62" applyFont="1" applyFill="1" applyBorder="1"/>
    <xf numFmtId="0" fontId="102" fillId="25" borderId="24" xfId="62" applyFont="1" applyFill="1" applyBorder="1" applyAlignment="1">
      <alignment horizontal="left" vertical="center" indent="1"/>
    </xf>
    <xf numFmtId="0" fontId="103" fillId="25" borderId="26" xfId="62" applyFont="1" applyFill="1" applyBorder="1" applyAlignment="1">
      <alignment vertical="center"/>
    </xf>
    <xf numFmtId="0" fontId="103" fillId="25" borderId="25" xfId="62" applyFont="1" applyFill="1" applyBorder="1" applyAlignment="1">
      <alignment vertical="center"/>
    </xf>
    <xf numFmtId="0" fontId="98" fillId="25" borderId="0" xfId="62" applyFont="1" applyFill="1" applyBorder="1" applyAlignment="1">
      <alignment horizontal="left" vertical="center"/>
    </xf>
    <xf numFmtId="167" fontId="104" fillId="24" borderId="0" xfId="40" applyNumberFormat="1" applyFont="1" applyFill="1" applyBorder="1" applyAlignment="1">
      <alignment horizontal="center" wrapText="1"/>
    </xf>
    <xf numFmtId="167" fontId="95" fillId="25" borderId="0" xfId="57" applyNumberFormat="1" applyFont="1" applyFill="1" applyBorder="1" applyAlignment="1">
      <alignment horizontal="center"/>
    </xf>
    <xf numFmtId="0" fontId="0" fillId="0" borderId="18" xfId="0" applyFill="1" applyBorder="1"/>
    <xf numFmtId="0" fontId="11" fillId="25" borderId="18" xfId="63" applyFont="1" applyFill="1" applyBorder="1" applyAlignment="1">
      <alignment horizontal="left"/>
    </xf>
    <xf numFmtId="0" fontId="6" fillId="25" borderId="21" xfId="63" applyFont="1" applyFill="1" applyBorder="1"/>
    <xf numFmtId="0" fontId="6" fillId="25" borderId="19" xfId="63" applyFont="1" applyFill="1" applyBorder="1"/>
    <xf numFmtId="0" fontId="2" fillId="25" borderId="18" xfId="62" applyFill="1" applyBorder="1" applyAlignment="1">
      <alignment horizontal="left"/>
    </xf>
    <xf numFmtId="0" fontId="9" fillId="25" borderId="23" xfId="62" applyFont="1" applyFill="1" applyBorder="1" applyAlignment="1">
      <alignment horizontal="left"/>
    </xf>
    <xf numFmtId="0" fontId="2" fillId="25" borderId="20" xfId="62" applyFill="1" applyBorder="1"/>
    <xf numFmtId="0" fontId="2" fillId="25" borderId="20" xfId="62" applyFill="1" applyBorder="1" applyAlignment="1">
      <alignment vertical="center"/>
    </xf>
    <xf numFmtId="49" fontId="2" fillId="25" borderId="20" xfId="62" applyNumberFormat="1" applyFill="1" applyBorder="1" applyAlignment="1">
      <alignment vertical="center"/>
    </xf>
    <xf numFmtId="0" fontId="13" fillId="25" borderId="20" xfId="62" applyFont="1" applyFill="1" applyBorder="1"/>
    <xf numFmtId="0" fontId="14" fillId="33" borderId="20" xfId="62" applyFont="1" applyFill="1" applyBorder="1" applyAlignment="1">
      <alignment horizontal="center" vertical="center"/>
    </xf>
    <xf numFmtId="0" fontId="109" fillId="25" borderId="0" xfId="62" applyFont="1" applyFill="1" applyBorder="1" applyAlignment="1">
      <alignment horizontal="left" vertical="center"/>
    </xf>
    <xf numFmtId="0" fontId="92" fillId="24" borderId="0" xfId="40" applyFont="1" applyFill="1" applyBorder="1" applyAlignment="1">
      <alignment horizontal="left" indent="1"/>
    </xf>
    <xf numFmtId="0" fontId="94" fillId="25" borderId="0" xfId="62" applyFont="1" applyFill="1" applyBorder="1"/>
    <xf numFmtId="3" fontId="106" fillId="25" borderId="0" xfId="62" applyNumberFormat="1" applyFont="1" applyFill="1" applyBorder="1" applyAlignment="1">
      <alignment horizontal="right"/>
    </xf>
    <xf numFmtId="167" fontId="95" fillId="25" borderId="0" xfId="62" applyNumberFormat="1" applyFont="1" applyFill="1" applyBorder="1" applyAlignment="1">
      <alignment horizontal="center"/>
    </xf>
    <xf numFmtId="167" fontId="95" fillId="25" borderId="0" xfId="62" applyNumberFormat="1" applyFont="1" applyFill="1" applyBorder="1" applyAlignment="1">
      <alignment horizontal="right" indent="2"/>
    </xf>
    <xf numFmtId="0" fontId="93" fillId="25" borderId="0" xfId="62" applyFont="1" applyFill="1"/>
    <xf numFmtId="167" fontId="92" fillId="25" borderId="0" xfId="62" applyNumberFormat="1" applyFont="1" applyFill="1" applyBorder="1" applyAlignment="1">
      <alignment horizontal="right" indent="1"/>
    </xf>
    <xf numFmtId="0" fontId="93" fillId="25" borderId="0" xfId="62" applyFont="1" applyFill="1" applyAlignment="1">
      <alignment horizontal="right" indent="1"/>
    </xf>
    <xf numFmtId="167" fontId="92" fillId="24" borderId="0" xfId="40" applyNumberFormat="1" applyFont="1" applyFill="1" applyBorder="1" applyAlignment="1">
      <alignment horizontal="center" wrapText="1"/>
    </xf>
    <xf numFmtId="167" fontId="92" fillId="24" borderId="0" xfId="40" applyNumberFormat="1" applyFont="1" applyFill="1" applyBorder="1" applyAlignment="1">
      <alignment horizontal="right" wrapText="1" indent="1"/>
    </xf>
    <xf numFmtId="0" fontId="95" fillId="25" borderId="0" xfId="62" applyFont="1" applyFill="1" applyBorder="1"/>
    <xf numFmtId="165" fontId="92" fillId="24" borderId="0" xfId="58" applyNumberFormat="1" applyFont="1" applyFill="1" applyBorder="1" applyAlignment="1">
      <alignment horizontal="center" wrapText="1"/>
    </xf>
    <xf numFmtId="165" fontId="92" fillId="24" borderId="0" xfId="58" applyNumberFormat="1" applyFont="1" applyFill="1" applyBorder="1" applyAlignment="1">
      <alignment horizontal="right" wrapText="1" indent="1"/>
    </xf>
    <xf numFmtId="0" fontId="93" fillId="0" borderId="0" xfId="62" applyFont="1"/>
    <xf numFmtId="167" fontId="95" fillId="24" borderId="0" xfId="40" applyNumberFormat="1" applyFont="1" applyFill="1" applyBorder="1" applyAlignment="1">
      <alignment horizontal="center" wrapText="1"/>
    </xf>
    <xf numFmtId="0" fontId="49" fillId="26" borderId="34" xfId="62" applyFont="1" applyFill="1" applyBorder="1" applyAlignment="1">
      <alignment vertical="center"/>
    </xf>
    <xf numFmtId="0" fontId="2" fillId="26" borderId="35" xfId="62" applyFont="1" applyFill="1" applyBorder="1" applyAlignment="1">
      <alignment vertical="center"/>
    </xf>
    <xf numFmtId="0" fontId="2" fillId="26" borderId="36" xfId="62" applyFont="1" applyFill="1" applyBorder="1" applyAlignment="1">
      <alignment vertical="center"/>
    </xf>
    <xf numFmtId="2" fontId="107" fillId="25" borderId="0" xfId="62" applyNumberFormat="1" applyFont="1" applyFill="1" applyBorder="1" applyAlignment="1">
      <alignment horizontal="right" vertical="center"/>
    </xf>
    <xf numFmtId="2" fontId="107" fillId="25" borderId="0" xfId="62" applyNumberFormat="1" applyFont="1" applyFill="1" applyBorder="1" applyAlignment="1">
      <alignment horizontal="right"/>
    </xf>
    <xf numFmtId="0" fontId="93" fillId="25" borderId="0" xfId="62" applyFont="1" applyFill="1" applyBorder="1" applyAlignment="1">
      <alignment vertical="center"/>
    </xf>
    <xf numFmtId="0" fontId="49" fillId="26" borderId="35" xfId="62" applyFont="1" applyFill="1" applyBorder="1" applyAlignment="1">
      <alignment vertical="center"/>
    </xf>
    <xf numFmtId="0" fontId="49" fillId="26" borderId="36" xfId="62" applyFont="1" applyFill="1" applyBorder="1" applyAlignment="1">
      <alignment vertical="center"/>
    </xf>
    <xf numFmtId="0" fontId="14" fillId="33" borderId="19" xfId="62" applyFont="1" applyFill="1" applyBorder="1" applyAlignment="1">
      <alignment horizontal="center" vertical="center"/>
    </xf>
    <xf numFmtId="0" fontId="0" fillId="0" borderId="18" xfId="0" applyBorder="1"/>
    <xf numFmtId="0" fontId="2" fillId="34" borderId="0" xfId="62" applyFill="1"/>
    <xf numFmtId="0" fontId="9" fillId="34" borderId="0" xfId="62" applyFont="1" applyFill="1" applyBorder="1" applyAlignment="1"/>
    <xf numFmtId="0" fontId="10" fillId="34" borderId="0" xfId="62" applyFont="1" applyFill="1" applyBorder="1" applyAlignment="1">
      <alignment horizontal="justify" vertical="top" wrapText="1"/>
    </xf>
    <xf numFmtId="0" fontId="2" fillId="34" borderId="0" xfId="62" applyFill="1" applyBorder="1"/>
    <xf numFmtId="0" fontId="115" fillId="34" borderId="0" xfId="62" applyFont="1" applyFill="1" applyBorder="1" applyAlignment="1">
      <alignment horizontal="right"/>
    </xf>
    <xf numFmtId="0" fontId="10" fillId="35" borderId="0" xfId="62" applyFont="1" applyFill="1" applyBorder="1" applyAlignment="1">
      <alignment horizontal="justify" vertical="top" wrapText="1"/>
    </xf>
    <xf numFmtId="0" fontId="2" fillId="35" borderId="0" xfId="62" applyFill="1" applyBorder="1"/>
    <xf numFmtId="0" fontId="16" fillId="35" borderId="0" xfId="62" applyFont="1" applyFill="1" applyBorder="1" applyAlignment="1">
      <alignment horizontal="right"/>
    </xf>
    <xf numFmtId="0" fontId="43" fillId="0" borderId="0" xfId="62" applyFont="1"/>
    <xf numFmtId="0" fontId="2" fillId="0" borderId="0" xfId="62" applyFont="1"/>
    <xf numFmtId="0" fontId="2" fillId="0" borderId="0" xfId="62" applyAlignment="1">
      <alignment horizontal="right"/>
    </xf>
    <xf numFmtId="0" fontId="44" fillId="0" borderId="0" xfId="62" applyFont="1"/>
    <xf numFmtId="0" fontId="41" fillId="0" borderId="0" xfId="62" applyFont="1"/>
    <xf numFmtId="0" fontId="2" fillId="35" borderId="0" xfId="62" applyFill="1"/>
    <xf numFmtId="0" fontId="20" fillId="35" borderId="0" xfId="62" applyFont="1" applyFill="1" applyBorder="1" applyAlignment="1">
      <alignment horizontal="center" vertical="center"/>
    </xf>
    <xf numFmtId="0" fontId="3" fillId="35" borderId="0" xfId="62" applyFont="1" applyFill="1" applyBorder="1"/>
    <xf numFmtId="164" fontId="18" fillId="35" borderId="0" xfId="62" applyNumberFormat="1" applyFont="1" applyFill="1" applyBorder="1" applyAlignment="1">
      <alignment horizontal="center"/>
    </xf>
    <xf numFmtId="164" fontId="12" fillId="35" borderId="0" xfId="40" applyNumberFormat="1" applyFont="1" applyFill="1" applyBorder="1" applyAlignment="1">
      <alignment horizontal="center" wrapText="1"/>
    </xf>
    <xf numFmtId="164" fontId="12" fillId="36" borderId="0" xfId="40" applyNumberFormat="1" applyFont="1" applyFill="1" applyBorder="1" applyAlignment="1">
      <alignment horizontal="center" wrapText="1"/>
    </xf>
    <xf numFmtId="0" fontId="12" fillId="35" borderId="0" xfId="62" applyFont="1" applyFill="1" applyBorder="1"/>
    <xf numFmtId="0" fontId="11" fillId="35" borderId="0" xfId="62" applyFont="1" applyFill="1" applyBorder="1" applyAlignment="1">
      <alignment horizontal="center"/>
    </xf>
    <xf numFmtId="0" fontId="2" fillId="35" borderId="0" xfId="62" applyFill="1" applyAlignment="1">
      <alignment horizontal="center" vertical="center"/>
    </xf>
    <xf numFmtId="0" fontId="10" fillId="37" borderId="0" xfId="62" applyFont="1" applyFill="1" applyBorder="1" applyAlignment="1">
      <alignment horizontal="justify" vertical="top" wrapText="1"/>
    </xf>
    <xf numFmtId="0" fontId="10" fillId="38" borderId="0" xfId="62" applyFont="1" applyFill="1" applyBorder="1" applyAlignment="1">
      <alignment horizontal="justify" vertical="top" wrapText="1"/>
    </xf>
    <xf numFmtId="0" fontId="12" fillId="38" borderId="0" xfId="62" applyFont="1" applyFill="1" applyBorder="1"/>
    <xf numFmtId="0" fontId="10" fillId="38" borderId="0" xfId="62" applyFont="1" applyFill="1" applyBorder="1"/>
    <xf numFmtId="0" fontId="2" fillId="38" borderId="0" xfId="62" applyFill="1" applyBorder="1" applyAlignment="1">
      <alignment vertical="center"/>
    </xf>
    <xf numFmtId="0" fontId="2" fillId="38" borderId="0" xfId="62" applyFill="1"/>
    <xf numFmtId="0" fontId="2" fillId="38" borderId="0" xfId="62" applyFill="1" applyBorder="1"/>
    <xf numFmtId="0" fontId="2" fillId="38" borderId="0" xfId="62" applyFont="1" applyFill="1" applyAlignment="1">
      <alignment horizontal="left" vertical="center"/>
    </xf>
    <xf numFmtId="0" fontId="2" fillId="38" borderId="0" xfId="62" applyFill="1" applyAlignment="1">
      <alignment vertical="center"/>
    </xf>
    <xf numFmtId="164" fontId="12" fillId="38" borderId="0" xfId="40" applyNumberFormat="1" applyFont="1" applyFill="1" applyBorder="1" applyAlignment="1">
      <alignment horizontal="center" wrapText="1"/>
    </xf>
    <xf numFmtId="164" fontId="12" fillId="38" borderId="0" xfId="40" applyNumberFormat="1" applyFont="1" applyFill="1" applyBorder="1" applyAlignment="1">
      <alignment horizontal="justify" wrapText="1"/>
    </xf>
    <xf numFmtId="0" fontId="12" fillId="38" borderId="0" xfId="62" applyFont="1" applyFill="1" applyBorder="1" applyAlignment="1">
      <alignment horizontal="center" vertical="center" wrapText="1"/>
    </xf>
    <xf numFmtId="0" fontId="12" fillId="38" borderId="0" xfId="62" applyFont="1" applyFill="1" applyBorder="1" applyAlignment="1"/>
    <xf numFmtId="164" fontId="11" fillId="38" borderId="0" xfId="40" applyNumberFormat="1" applyFont="1" applyFill="1" applyBorder="1" applyAlignment="1">
      <alignment horizontal="left" wrapText="1"/>
    </xf>
    <xf numFmtId="0" fontId="12" fillId="38" borderId="0" xfId="62" applyFont="1" applyFill="1" applyBorder="1" applyAlignment="1">
      <alignment vertical="center"/>
    </xf>
    <xf numFmtId="0" fontId="12" fillId="38" borderId="0" xfId="62" applyFont="1" applyFill="1" applyBorder="1" applyAlignment="1">
      <alignment horizontal="center" vertical="top" wrapText="1"/>
    </xf>
    <xf numFmtId="164" fontId="28" fillId="38" borderId="0" xfId="40" applyNumberFormat="1" applyFont="1" applyFill="1" applyBorder="1" applyAlignment="1">
      <alignment horizontal="left" vertical="center" wrapText="1"/>
    </xf>
    <xf numFmtId="0" fontId="11" fillId="38" borderId="0" xfId="62" applyFont="1" applyFill="1" applyBorder="1" applyAlignment="1">
      <alignment horizontal="center" vertical="center" wrapText="1"/>
    </xf>
    <xf numFmtId="0" fontId="12" fillId="38" borderId="0" xfId="62" applyFont="1" applyFill="1" applyBorder="1" applyAlignment="1">
      <alignment horizontal="center" vertical="center"/>
    </xf>
    <xf numFmtId="0" fontId="13" fillId="38" borderId="0" xfId="62" applyFont="1" applyFill="1" applyBorder="1"/>
    <xf numFmtId="0" fontId="12" fillId="38" borderId="0" xfId="62" applyFont="1" applyFill="1" applyBorder="1" applyAlignment="1">
      <alignment horizontal="center"/>
    </xf>
    <xf numFmtId="0" fontId="11" fillId="38" borderId="0" xfId="62" applyFont="1" applyFill="1" applyBorder="1" applyAlignment="1">
      <alignment horizontal="center" vertical="center"/>
    </xf>
    <xf numFmtId="0" fontId="12" fillId="38" borderId="0" xfId="62" applyFont="1" applyFill="1" applyBorder="1" applyAlignment="1">
      <alignment vertical="center" wrapText="1"/>
    </xf>
    <xf numFmtId="0" fontId="12" fillId="38" borderId="0" xfId="62" applyFont="1" applyFill="1" applyBorder="1" applyAlignment="1">
      <alignment horizontal="center" wrapText="1"/>
    </xf>
    <xf numFmtId="0" fontId="28" fillId="38" borderId="0" xfId="62" applyFont="1" applyFill="1" applyBorder="1" applyAlignment="1">
      <alignment vertical="center"/>
    </xf>
    <xf numFmtId="0" fontId="2" fillId="38" borderId="41" xfId="62" applyFill="1" applyBorder="1"/>
    <xf numFmtId="0" fontId="12" fillId="38" borderId="41" xfId="62" applyFont="1" applyFill="1" applyBorder="1"/>
    <xf numFmtId="164" fontId="12" fillId="38" borderId="0" xfId="40" applyNumberFormat="1" applyFont="1" applyFill="1" applyBorder="1" applyAlignment="1">
      <alignment horizontal="justify" vertical="center" wrapText="1"/>
    </xf>
    <xf numFmtId="0" fontId="12" fillId="38" borderId="0" xfId="62" applyFont="1" applyFill="1" applyBorder="1" applyAlignment="1">
      <alignment horizontal="justify" vertical="top"/>
    </xf>
    <xf numFmtId="0" fontId="3" fillId="38" borderId="0" xfId="62" applyFont="1" applyFill="1" applyBorder="1"/>
    <xf numFmtId="164" fontId="18" fillId="38" borderId="0" xfId="62" applyNumberFormat="1" applyFont="1" applyFill="1" applyBorder="1" applyAlignment="1">
      <alignment horizontal="center"/>
    </xf>
    <xf numFmtId="0" fontId="10" fillId="38" borderId="41" xfId="62" applyFont="1" applyFill="1" applyBorder="1" applyAlignment="1">
      <alignment horizontal="justify" vertical="top" wrapText="1"/>
    </xf>
    <xf numFmtId="0" fontId="10" fillId="38" borderId="0" xfId="62" applyFont="1" applyFill="1" applyBorder="1" applyAlignment="1">
      <alignment horizontal="justify" vertical="center" wrapText="1"/>
    </xf>
    <xf numFmtId="0" fontId="24" fillId="38" borderId="41" xfId="62" applyFont="1" applyFill="1" applyBorder="1"/>
    <xf numFmtId="0" fontId="116" fillId="40" borderId="0" xfId="62" applyFont="1" applyFill="1" applyBorder="1" applyAlignment="1">
      <alignment horizontal="center" vertical="center"/>
    </xf>
    <xf numFmtId="0" fontId="2" fillId="38" borderId="42" xfId="62" applyFill="1" applyBorder="1"/>
    <xf numFmtId="0" fontId="2" fillId="33" borderId="33" xfId="62" applyFill="1" applyBorder="1"/>
    <xf numFmtId="0" fontId="2" fillId="32" borderId="14" xfId="62" applyFill="1" applyBorder="1"/>
    <xf numFmtId="0" fontId="2" fillId="38" borderId="43" xfId="62" applyFill="1" applyBorder="1"/>
    <xf numFmtId="0" fontId="2" fillId="38" borderId="14" xfId="62" applyFill="1" applyBorder="1"/>
    <xf numFmtId="0" fontId="0" fillId="0" borderId="44" xfId="0" applyFill="1" applyBorder="1"/>
    <xf numFmtId="164" fontId="17" fillId="24" borderId="46" xfId="40" applyNumberFormat="1" applyFont="1" applyFill="1" applyBorder="1" applyAlignment="1">
      <alignment horizontal="left" wrapText="1"/>
    </xf>
    <xf numFmtId="164" fontId="17" fillId="24" borderId="18" xfId="40" applyNumberFormat="1" applyFont="1" applyFill="1" applyBorder="1" applyAlignment="1">
      <alignment horizontal="left" wrapText="1"/>
    </xf>
    <xf numFmtId="164" fontId="12" fillId="24" borderId="18" xfId="40" applyNumberFormat="1" applyFont="1" applyFill="1" applyBorder="1" applyAlignment="1">
      <alignment horizontal="center" wrapText="1"/>
    </xf>
    <xf numFmtId="0" fontId="12" fillId="25" borderId="22" xfId="0" applyFont="1" applyFill="1" applyBorder="1"/>
    <xf numFmtId="0" fontId="12" fillId="25" borderId="21" xfId="0" applyFont="1" applyFill="1" applyBorder="1"/>
    <xf numFmtId="0" fontId="12" fillId="25" borderId="19" xfId="0" applyFont="1" applyFill="1" applyBorder="1"/>
    <xf numFmtId="164" fontId="12" fillId="24" borderId="19" xfId="40" applyNumberFormat="1" applyFont="1" applyFill="1" applyBorder="1" applyAlignment="1">
      <alignment horizontal="center" wrapText="1"/>
    </xf>
    <xf numFmtId="164" fontId="12" fillId="24" borderId="44" xfId="40" applyNumberFormat="1" applyFont="1" applyFill="1" applyBorder="1" applyAlignment="1">
      <alignment horizontal="center" readingOrder="1"/>
    </xf>
    <xf numFmtId="0" fontId="12" fillId="25" borderId="18" xfId="0" applyFont="1" applyFill="1" applyBorder="1" applyAlignment="1">
      <alignment readingOrder="1"/>
    </xf>
    <xf numFmtId="164" fontId="12" fillId="24" borderId="18" xfId="40" applyNumberFormat="1" applyFont="1" applyFill="1" applyBorder="1" applyAlignment="1">
      <alignment horizontal="center" readingOrder="1"/>
    </xf>
    <xf numFmtId="0" fontId="11" fillId="24" borderId="45" xfId="40" applyFont="1" applyFill="1" applyBorder="1" applyAlignment="1">
      <alignment horizontal="right" readingOrder="1"/>
    </xf>
    <xf numFmtId="0" fontId="12" fillId="25" borderId="23" xfId="0" applyFont="1" applyFill="1" applyBorder="1" applyAlignment="1">
      <alignment readingOrder="1"/>
    </xf>
    <xf numFmtId="0" fontId="17" fillId="25" borderId="20" xfId="0" applyFont="1" applyFill="1" applyBorder="1" applyAlignment="1">
      <alignment horizontal="left" indent="1" readingOrder="1"/>
    </xf>
    <xf numFmtId="164" fontId="12" fillId="24" borderId="23" xfId="40" applyNumberFormat="1" applyFont="1" applyFill="1" applyBorder="1" applyAlignment="1">
      <alignment horizontal="center" readingOrder="1"/>
    </xf>
    <xf numFmtId="164" fontId="12" fillId="24" borderId="22" xfId="40" applyNumberFormat="1" applyFont="1" applyFill="1" applyBorder="1" applyAlignment="1">
      <alignment horizontal="center" readingOrder="1"/>
    </xf>
    <xf numFmtId="164" fontId="12" fillId="24" borderId="20" xfId="40" applyNumberFormat="1" applyFont="1" applyFill="1" applyBorder="1" applyAlignment="1">
      <alignment horizontal="center" readingOrder="1"/>
    </xf>
    <xf numFmtId="0" fontId="9" fillId="25" borderId="22" xfId="0" applyFont="1" applyFill="1" applyBorder="1" applyAlignment="1">
      <alignment readingOrder="1"/>
    </xf>
    <xf numFmtId="0" fontId="0" fillId="25" borderId="22" xfId="0" applyFill="1" applyBorder="1" applyAlignment="1">
      <alignment readingOrder="1"/>
    </xf>
    <xf numFmtId="0" fontId="0" fillId="25" borderId="21" xfId="0" applyFill="1" applyBorder="1" applyAlignment="1">
      <alignment readingOrder="1"/>
    </xf>
    <xf numFmtId="0" fontId="3" fillId="25" borderId="19" xfId="0" applyFont="1" applyFill="1" applyBorder="1" applyAlignment="1">
      <alignment readingOrder="1"/>
    </xf>
    <xf numFmtId="0" fontId="9" fillId="25" borderId="0" xfId="0" applyFont="1" applyFill="1" applyBorder="1" applyAlignment="1">
      <alignment horizontal="left" readingOrder="1"/>
    </xf>
    <xf numFmtId="0" fontId="0" fillId="38" borderId="0" xfId="0" applyFill="1"/>
    <xf numFmtId="0" fontId="0" fillId="38" borderId="0" xfId="0" applyFill="1" applyBorder="1" applyAlignment="1">
      <alignment horizontal="left"/>
    </xf>
    <xf numFmtId="0" fontId="10" fillId="38" borderId="0" xfId="0" applyFont="1" applyFill="1" applyBorder="1" applyAlignment="1">
      <alignment horizontal="justify" vertical="top" wrapText="1"/>
    </xf>
    <xf numFmtId="0" fontId="0" fillId="38" borderId="0" xfId="0" applyFill="1" applyBorder="1"/>
    <xf numFmtId="0" fontId="9" fillId="38" borderId="0" xfId="0" applyFont="1" applyFill="1" applyBorder="1" applyAlignment="1">
      <alignment horizontal="left"/>
    </xf>
    <xf numFmtId="0" fontId="0" fillId="38" borderId="0" xfId="0" applyFill="1" applyAlignment="1">
      <alignment vertical="center"/>
    </xf>
    <xf numFmtId="0" fontId="0" fillId="38" borderId="0" xfId="0" applyFill="1" applyBorder="1" applyAlignment="1">
      <alignment vertical="center"/>
    </xf>
    <xf numFmtId="0" fontId="11" fillId="38" borderId="0" xfId="0" applyFont="1" applyFill="1" applyBorder="1"/>
    <xf numFmtId="0" fontId="12" fillId="38" borderId="0" xfId="0" applyFont="1" applyFill="1" applyBorder="1"/>
    <xf numFmtId="0" fontId="11" fillId="39" borderId="0" xfId="40" applyFont="1" applyFill="1" applyBorder="1"/>
    <xf numFmtId="0" fontId="30" fillId="25" borderId="20" xfId="0" applyFont="1" applyFill="1" applyBorder="1" applyAlignment="1">
      <alignment vertical="center"/>
    </xf>
    <xf numFmtId="3" fontId="12" fillId="25" borderId="0" xfId="59" applyNumberFormat="1" applyFont="1" applyFill="1" applyBorder="1" applyAlignment="1">
      <alignment horizontal="right"/>
    </xf>
    <xf numFmtId="167" fontId="12" fillId="25" borderId="0" xfId="59" applyNumberFormat="1" applyFont="1" applyFill="1" applyBorder="1" applyAlignment="1">
      <alignment horizontal="right"/>
    </xf>
    <xf numFmtId="3" fontId="12" fillId="26" borderId="0" xfId="59" applyNumberFormat="1" applyFont="1" applyFill="1" applyBorder="1" applyAlignment="1">
      <alignment horizontal="right"/>
    </xf>
    <xf numFmtId="0" fontId="30" fillId="25" borderId="20" xfId="0" applyFont="1" applyFill="1" applyBorder="1"/>
    <xf numFmtId="3" fontId="12" fillId="25" borderId="0" xfId="59" applyNumberFormat="1" applyFont="1" applyFill="1" applyBorder="1"/>
    <xf numFmtId="0" fontId="11" fillId="25" borderId="0" xfId="51" applyFont="1" applyFill="1" applyBorder="1" applyAlignment="1">
      <alignment horizontal="right"/>
    </xf>
    <xf numFmtId="0" fontId="0" fillId="26" borderId="22" xfId="51" applyFont="1" applyFill="1" applyBorder="1"/>
    <xf numFmtId="0" fontId="9" fillId="25" borderId="22" xfId="51" applyFont="1" applyFill="1" applyBorder="1" applyAlignment="1">
      <alignment horizontal="left"/>
    </xf>
    <xf numFmtId="0" fontId="49" fillId="25" borderId="22" xfId="51" applyFont="1" applyFill="1" applyBorder="1" applyAlignment="1">
      <alignment horizontal="left"/>
    </xf>
    <xf numFmtId="0" fontId="0" fillId="0" borderId="22" xfId="51" applyFont="1" applyBorder="1"/>
    <xf numFmtId="0" fontId="0" fillId="25" borderId="21" xfId="51" applyFont="1" applyFill="1" applyBorder="1"/>
    <xf numFmtId="0" fontId="0" fillId="26" borderId="0" xfId="51" applyFont="1" applyFill="1" applyBorder="1"/>
    <xf numFmtId="0" fontId="0" fillId="25" borderId="19" xfId="51" applyFont="1" applyFill="1" applyBorder="1"/>
    <xf numFmtId="49" fontId="5" fillId="25" borderId="19" xfId="51" applyNumberFormat="1" applyFont="1" applyFill="1" applyBorder="1"/>
    <xf numFmtId="0" fontId="9" fillId="25" borderId="19" xfId="51" applyFont="1" applyFill="1" applyBorder="1" applyAlignment="1">
      <alignment horizontal="center"/>
    </xf>
    <xf numFmtId="0" fontId="10" fillId="26" borderId="19" xfId="51" applyFont="1" applyFill="1" applyBorder="1"/>
    <xf numFmtId="0" fontId="5" fillId="26" borderId="19" xfId="51" applyFont="1" applyFill="1" applyBorder="1"/>
    <xf numFmtId="0" fontId="28" fillId="26" borderId="19" xfId="51" applyFont="1" applyFill="1" applyBorder="1"/>
    <xf numFmtId="0" fontId="51" fillId="26" borderId="19" xfId="51" applyFont="1" applyFill="1" applyBorder="1" applyAlignment="1">
      <alignment horizontal="center"/>
    </xf>
    <xf numFmtId="0" fontId="2" fillId="26" borderId="0" xfId="51" applyFont="1" applyFill="1" applyBorder="1"/>
    <xf numFmtId="0" fontId="49" fillId="26" borderId="0" xfId="51" applyFont="1" applyFill="1" applyBorder="1"/>
    <xf numFmtId="0" fontId="6" fillId="26" borderId="19" xfId="51" applyFont="1" applyFill="1" applyBorder="1"/>
    <xf numFmtId="0" fontId="81" fillId="26" borderId="0" xfId="51" applyFont="1" applyFill="1" applyBorder="1"/>
    <xf numFmtId="0" fontId="82" fillId="26" borderId="19" xfId="51" applyFont="1" applyFill="1" applyBorder="1"/>
    <xf numFmtId="0" fontId="73" fillId="26" borderId="19" xfId="51" applyFont="1" applyFill="1" applyBorder="1"/>
    <xf numFmtId="0" fontId="9" fillId="25" borderId="19" xfId="51" applyFont="1" applyFill="1" applyBorder="1"/>
    <xf numFmtId="0" fontId="5" fillId="25" borderId="19" xfId="51" applyFont="1" applyFill="1" applyBorder="1"/>
    <xf numFmtId="0" fontId="73" fillId="25" borderId="19" xfId="51" applyFont="1" applyFill="1" applyBorder="1"/>
    <xf numFmtId="0" fontId="92" fillId="24" borderId="0" xfId="40" applyFont="1" applyFill="1" applyBorder="1" applyAlignment="1">
      <alignment vertical="center"/>
    </xf>
    <xf numFmtId="165" fontId="92" fillId="24" borderId="0" xfId="40" applyNumberFormat="1" applyFont="1" applyFill="1" applyBorder="1" applyAlignment="1">
      <alignment horizontal="right"/>
    </xf>
    <xf numFmtId="165" fontId="92" fillId="27" borderId="0" xfId="40" applyNumberFormat="1" applyFont="1" applyFill="1" applyBorder="1" applyAlignment="1">
      <alignment horizontal="right"/>
    </xf>
    <xf numFmtId="165" fontId="92" fillId="24" borderId="0" xfId="40" applyNumberFormat="1" applyFont="1" applyFill="1" applyBorder="1" applyAlignment="1">
      <alignment horizontal="right" indent="1"/>
    </xf>
    <xf numFmtId="165" fontId="92" fillId="27" borderId="0" xfId="40" applyNumberFormat="1" applyFont="1" applyFill="1" applyBorder="1" applyAlignment="1">
      <alignment horizontal="right" indent="1"/>
    </xf>
    <xf numFmtId="0" fontId="30" fillId="25" borderId="19" xfId="0" applyFont="1" applyFill="1" applyBorder="1" applyAlignment="1">
      <alignment vertical="center"/>
    </xf>
    <xf numFmtId="0" fontId="30" fillId="25" borderId="19" xfId="0" applyFont="1" applyFill="1" applyBorder="1"/>
    <xf numFmtId="0" fontId="27" fillId="25" borderId="19" xfId="0" applyFont="1" applyFill="1" applyBorder="1"/>
    <xf numFmtId="0" fontId="27" fillId="25" borderId="20" xfId="0" applyFont="1" applyFill="1" applyBorder="1"/>
    <xf numFmtId="0" fontId="29" fillId="27" borderId="0" xfId="40" applyFont="1" applyFill="1" applyBorder="1" applyAlignment="1">
      <alignment horizontal="left" vertical="top" wrapText="1"/>
    </xf>
    <xf numFmtId="0" fontId="9" fillId="26" borderId="44" xfId="0" applyFont="1" applyFill="1" applyBorder="1" applyAlignment="1">
      <alignment horizontal="center" vertical="center"/>
    </xf>
    <xf numFmtId="0" fontId="9" fillId="26" borderId="44" xfId="0" applyFont="1" applyFill="1" applyBorder="1" applyAlignment="1">
      <alignment horizontal="center" vertical="center" readingOrder="1"/>
    </xf>
    <xf numFmtId="0" fontId="16" fillId="26" borderId="44" xfId="0" applyFont="1" applyFill="1" applyBorder="1" applyAlignment="1">
      <alignment horizontal="center" vertical="center"/>
    </xf>
    <xf numFmtId="164" fontId="12" fillId="40" borderId="42" xfId="40" applyNumberFormat="1" applyFont="1" applyFill="1" applyBorder="1" applyAlignment="1">
      <alignment horizontal="center" wrapText="1"/>
    </xf>
    <xf numFmtId="0" fontId="12" fillId="38" borderId="0" xfId="62" applyFont="1" applyFill="1" applyBorder="1" applyAlignment="1">
      <alignment horizontal="left" vertical="center"/>
    </xf>
    <xf numFmtId="0" fontId="10" fillId="38" borderId="0" xfId="62" applyFont="1" applyFill="1" applyBorder="1" applyAlignment="1">
      <alignment horizontal="left" vertical="center"/>
    </xf>
    <xf numFmtId="0" fontId="17" fillId="25" borderId="0" xfId="0" applyFont="1" applyFill="1" applyBorder="1" applyAlignment="1"/>
    <xf numFmtId="0" fontId="11" fillId="25" borderId="0" xfId="0" applyFont="1" applyFill="1" applyBorder="1" applyAlignment="1">
      <alignment horizontal="center"/>
    </xf>
    <xf numFmtId="0" fontId="24" fillId="38" borderId="18" xfId="0" applyFont="1" applyFill="1" applyBorder="1" applyAlignment="1">
      <alignment vertical="center"/>
    </xf>
    <xf numFmtId="0" fontId="10" fillId="38" borderId="18" xfId="0" applyFont="1" applyFill="1" applyBorder="1" applyAlignment="1">
      <alignment horizontal="justify" vertical="top" wrapText="1"/>
    </xf>
    <xf numFmtId="0" fontId="12" fillId="38" borderId="18" xfId="0" applyFont="1" applyFill="1" applyBorder="1"/>
    <xf numFmtId="0" fontId="11" fillId="41" borderId="0" xfId="40" applyFont="1" applyFill="1" applyBorder="1"/>
    <xf numFmtId="0" fontId="11" fillId="43" borderId="0" xfId="40" applyFont="1" applyFill="1" applyBorder="1"/>
    <xf numFmtId="0" fontId="11" fillId="33" borderId="0" xfId="0" applyFont="1" applyFill="1" applyBorder="1"/>
    <xf numFmtId="0" fontId="0" fillId="37" borderId="0" xfId="0" applyFill="1" applyBorder="1"/>
    <xf numFmtId="0" fontId="11" fillId="42" borderId="0" xfId="40" applyFont="1" applyFill="1" applyBorder="1"/>
    <xf numFmtId="0" fontId="12" fillId="37" borderId="0" xfId="0" applyFont="1" applyFill="1" applyBorder="1"/>
    <xf numFmtId="0" fontId="28" fillId="37" borderId="0" xfId="0" applyFont="1" applyFill="1" applyBorder="1"/>
    <xf numFmtId="0" fontId="11" fillId="37" borderId="0" xfId="0" applyFont="1" applyFill="1" applyBorder="1"/>
    <xf numFmtId="0" fontId="0" fillId="37" borderId="18" xfId="0" applyFill="1" applyBorder="1"/>
    <xf numFmtId="0" fontId="11" fillId="37" borderId="18" xfId="0" applyFont="1" applyFill="1" applyBorder="1"/>
    <xf numFmtId="0" fontId="12" fillId="37" borderId="18" xfId="0" applyFont="1" applyFill="1" applyBorder="1"/>
    <xf numFmtId="0" fontId="120" fillId="37" borderId="0" xfId="68" applyFont="1" applyFill="1" applyBorder="1" applyAlignment="1" applyProtection="1"/>
    <xf numFmtId="0" fontId="121" fillId="42" borderId="0" xfId="40" applyFont="1" applyFill="1" applyBorder="1"/>
    <xf numFmtId="0" fontId="2" fillId="31" borderId="50" xfId="62" applyFill="1" applyBorder="1"/>
    <xf numFmtId="0" fontId="14" fillId="32" borderId="20" xfId="62" applyFont="1" applyFill="1" applyBorder="1" applyAlignment="1">
      <alignment horizontal="center" vertical="center"/>
    </xf>
    <xf numFmtId="167" fontId="92" fillId="26" borderId="0" xfId="0" applyNumberFormat="1" applyFont="1" applyFill="1" applyBorder="1" applyAlignment="1"/>
    <xf numFmtId="3" fontId="92" fillId="25" borderId="0" xfId="59" applyNumberFormat="1" applyFont="1" applyFill="1" applyBorder="1" applyAlignment="1">
      <alignment horizontal="right"/>
    </xf>
    <xf numFmtId="3" fontId="92" fillId="25" borderId="0" xfId="59" applyNumberFormat="1" applyFont="1" applyFill="1" applyBorder="1"/>
    <xf numFmtId="4" fontId="121" fillId="27" borderId="0" xfId="61" applyNumberFormat="1" applyFont="1" applyFill="1" applyBorder="1" applyAlignment="1">
      <alignment horizontal="right" wrapText="1" indent="4"/>
    </xf>
    <xf numFmtId="0" fontId="2" fillId="26" borderId="0" xfId="52" applyFill="1" applyBorder="1"/>
    <xf numFmtId="0" fontId="11" fillId="25" borderId="0" xfId="52" applyFont="1" applyFill="1" applyBorder="1" applyAlignment="1">
      <alignment horizontal="left"/>
    </xf>
    <xf numFmtId="0" fontId="122" fillId="25" borderId="0" xfId="52" applyFont="1" applyFill="1" applyBorder="1" applyAlignment="1">
      <alignment horizontal="left"/>
    </xf>
    <xf numFmtId="0" fontId="0" fillId="26" borderId="0" xfId="51" applyFont="1" applyFill="1" applyBorder="1" applyAlignment="1">
      <alignment vertical="center"/>
    </xf>
    <xf numFmtId="0" fontId="9" fillId="26" borderId="0" xfId="51" applyFont="1" applyFill="1" applyBorder="1" applyAlignment="1">
      <alignment horizontal="center"/>
    </xf>
    <xf numFmtId="0" fontId="13" fillId="26" borderId="0" xfId="51" applyFont="1" applyFill="1" applyBorder="1"/>
    <xf numFmtId="0" fontId="24" fillId="26" borderId="0" xfId="51" applyFont="1" applyFill="1" applyBorder="1"/>
    <xf numFmtId="0" fontId="51" fillId="26" borderId="0" xfId="51" applyFont="1" applyFill="1" applyBorder="1" applyAlignment="1">
      <alignment horizontal="center"/>
    </xf>
    <xf numFmtId="0" fontId="123" fillId="27" borderId="0" xfId="61" applyFont="1" applyFill="1" applyBorder="1" applyAlignment="1">
      <alignment horizontal="left" indent="1"/>
    </xf>
    <xf numFmtId="0" fontId="68" fillId="26" borderId="0" xfId="51" applyFont="1" applyFill="1" applyBorder="1"/>
    <xf numFmtId="0" fontId="124" fillId="26" borderId="0" xfId="51" applyFont="1" applyFill="1" applyBorder="1"/>
    <xf numFmtId="0" fontId="9" fillId="26" borderId="0" xfId="51" applyFont="1" applyFill="1" applyBorder="1"/>
    <xf numFmtId="0" fontId="121" fillId="27" borderId="0" xfId="61" applyFont="1" applyFill="1" applyBorder="1" applyAlignment="1">
      <alignment horizontal="left" indent="1"/>
    </xf>
    <xf numFmtId="0" fontId="102" fillId="26" borderId="0" xfId="51" applyFont="1" applyFill="1" applyBorder="1"/>
    <xf numFmtId="0" fontId="97" fillId="26" borderId="15" xfId="62" applyFont="1" applyFill="1" applyBorder="1" applyAlignment="1">
      <alignment vertical="center"/>
    </xf>
    <xf numFmtId="164" fontId="92" fillId="24" borderId="0" xfId="40" applyNumberFormat="1" applyFont="1" applyFill="1" applyBorder="1" applyAlignment="1">
      <alignment horizontal="right" indent="1"/>
    </xf>
    <xf numFmtId="3" fontId="92" fillId="24" borderId="0" xfId="40" applyNumberFormat="1" applyFont="1" applyFill="1" applyBorder="1" applyAlignment="1">
      <alignment horizontal="right" wrapText="1"/>
    </xf>
    <xf numFmtId="3" fontId="92" fillId="24" borderId="0" xfId="40" applyNumberFormat="1" applyFont="1" applyFill="1" applyBorder="1" applyAlignment="1">
      <alignment horizontal="right" vertical="center" wrapText="1"/>
    </xf>
    <xf numFmtId="0" fontId="49" fillId="26" borderId="34" xfId="63" applyFont="1" applyFill="1" applyBorder="1" applyAlignment="1">
      <alignment horizontal="left" vertical="center"/>
    </xf>
    <xf numFmtId="0" fontId="49" fillId="26" borderId="35" xfId="63" applyFont="1" applyFill="1" applyBorder="1" applyAlignment="1">
      <alignment horizontal="left" vertical="center"/>
    </xf>
    <xf numFmtId="0" fontId="49" fillId="26" borderId="36" xfId="63" applyFont="1" applyFill="1" applyBorder="1" applyAlignment="1">
      <alignment horizontal="left" vertical="center"/>
    </xf>
    <xf numFmtId="0" fontId="12" fillId="25" borderId="0" xfId="0" applyFont="1" applyFill="1" applyBorder="1" applyAlignment="1">
      <alignment horizontal="left" indent="1"/>
    </xf>
    <xf numFmtId="0" fontId="16" fillId="25" borderId="51" xfId="63" applyFont="1" applyFill="1" applyBorder="1" applyAlignment="1">
      <alignment horizontal="right"/>
    </xf>
    <xf numFmtId="0" fontId="2" fillId="25" borderId="0" xfId="63" applyFont="1" applyFill="1" applyAlignment="1">
      <alignment vertical="center"/>
    </xf>
    <xf numFmtId="0" fontId="2" fillId="25" borderId="0" xfId="63" applyFont="1" applyFill="1" applyBorder="1" applyAlignment="1">
      <alignment vertical="center"/>
    </xf>
    <xf numFmtId="0" fontId="2" fillId="0" borderId="0" xfId="63" applyFont="1" applyAlignment="1">
      <alignment vertical="center"/>
    </xf>
    <xf numFmtId="0" fontId="2" fillId="25" borderId="0" xfId="63" applyFont="1" applyFill="1"/>
    <xf numFmtId="0" fontId="10" fillId="25" borderId="0" xfId="63" applyFont="1" applyFill="1" applyBorder="1"/>
    <xf numFmtId="0" fontId="10" fillId="26" borderId="0" xfId="63" applyFont="1" applyFill="1" applyBorder="1"/>
    <xf numFmtId="0" fontId="11" fillId="26" borderId="10" xfId="63" applyFont="1" applyFill="1" applyBorder="1" applyAlignment="1"/>
    <xf numFmtId="0" fontId="11" fillId="26" borderId="52" xfId="63" applyFont="1" applyFill="1" applyBorder="1" applyAlignment="1"/>
    <xf numFmtId="0" fontId="6" fillId="26" borderId="0" xfId="63" applyFont="1" applyFill="1" applyBorder="1"/>
    <xf numFmtId="0" fontId="6" fillId="25" borderId="0" xfId="63" applyFont="1" applyFill="1" applyBorder="1"/>
    <xf numFmtId="0" fontId="92" fillId="24" borderId="0" xfId="66" applyFont="1" applyFill="1" applyBorder="1" applyAlignment="1">
      <alignment horizontal="left" vertical="top"/>
    </xf>
    <xf numFmtId="0" fontId="92" fillId="24" borderId="0" xfId="66" applyFont="1" applyFill="1" applyBorder="1" applyAlignment="1">
      <alignment horizontal="left"/>
    </xf>
    <xf numFmtId="3" fontId="105" fillId="25" borderId="0" xfId="63" applyNumberFormat="1" applyFont="1" applyFill="1" applyBorder="1" applyAlignment="1">
      <alignment horizontal="right"/>
    </xf>
    <xf numFmtId="0" fontId="2" fillId="26" borderId="0" xfId="63" applyFill="1" applyAlignment="1"/>
    <xf numFmtId="0" fontId="50" fillId="27" borderId="0" xfId="66" applyFont="1" applyFill="1" applyBorder="1" applyAlignment="1">
      <alignment horizontal="left"/>
    </xf>
    <xf numFmtId="0" fontId="16" fillId="25" borderId="0" xfId="63" applyFont="1" applyFill="1" applyBorder="1" applyAlignment="1">
      <alignment horizontal="left" vertical="center"/>
    </xf>
    <xf numFmtId="0" fontId="9" fillId="0" borderId="0" xfId="63" applyFont="1" applyAlignment="1"/>
    <xf numFmtId="0" fontId="97" fillId="26" borderId="15" xfId="0" applyFont="1" applyFill="1" applyBorder="1" applyAlignment="1">
      <alignment vertical="center"/>
    </xf>
    <xf numFmtId="0" fontId="24" fillId="25" borderId="0" xfId="0" applyFont="1" applyFill="1" applyBorder="1"/>
    <xf numFmtId="0" fontId="13" fillId="26" borderId="16" xfId="62" applyFont="1" applyFill="1" applyBorder="1" applyAlignment="1">
      <alignment vertical="center"/>
    </xf>
    <xf numFmtId="0" fontId="4" fillId="26" borderId="16" xfId="62" applyFont="1" applyFill="1" applyBorder="1" applyAlignment="1">
      <alignment vertical="center"/>
    </xf>
    <xf numFmtId="0" fontId="4" fillId="26" borderId="17" xfId="62" applyFont="1" applyFill="1" applyBorder="1" applyAlignment="1">
      <alignment vertical="center"/>
    </xf>
    <xf numFmtId="0" fontId="14" fillId="32" borderId="53" xfId="62" applyFont="1" applyFill="1" applyBorder="1" applyAlignment="1">
      <alignment horizontal="center" vertical="center"/>
    </xf>
    <xf numFmtId="0" fontId="11" fillId="25" borderId="11" xfId="62" applyFont="1" applyFill="1" applyBorder="1" applyAlignment="1">
      <alignment horizontal="center" vertical="center"/>
    </xf>
    <xf numFmtId="167" fontId="92" fillId="25" borderId="0" xfId="59" applyNumberFormat="1" applyFont="1" applyFill="1" applyBorder="1" applyAlignment="1">
      <alignment horizontal="right"/>
    </xf>
    <xf numFmtId="0" fontId="9" fillId="25" borderId="0" xfId="62" applyFont="1" applyFill="1" applyBorder="1" applyAlignment="1">
      <alignment horizontal="left"/>
    </xf>
    <xf numFmtId="0" fontId="2" fillId="26" borderId="0" xfId="62" applyFill="1"/>
    <xf numFmtId="0" fontId="11" fillId="25" borderId="0" xfId="0" applyFont="1" applyFill="1" applyBorder="1" applyAlignment="1">
      <alignment horizontal="left"/>
    </xf>
    <xf numFmtId="164" fontId="107" fillId="25" borderId="0" xfId="40" applyNumberFormat="1" applyFont="1" applyFill="1" applyBorder="1" applyAlignment="1">
      <alignment horizontal="right" wrapText="1"/>
    </xf>
    <xf numFmtId="164" fontId="107" fillId="26" borderId="0" xfId="40" applyNumberFormat="1" applyFont="1" applyFill="1" applyBorder="1" applyAlignment="1">
      <alignment horizontal="right" wrapText="1"/>
    </xf>
    <xf numFmtId="0" fontId="2" fillId="26" borderId="0" xfId="63" applyFont="1" applyFill="1" applyAlignment="1">
      <alignment vertical="center"/>
    </xf>
    <xf numFmtId="0" fontId="2" fillId="26" borderId="0" xfId="63" applyFont="1" applyFill="1"/>
    <xf numFmtId="1" fontId="11" fillId="26" borderId="0" xfId="63" applyNumberFormat="1" applyFont="1" applyFill="1" applyBorder="1" applyAlignment="1">
      <alignment horizontal="center" vertical="center"/>
    </xf>
    <xf numFmtId="0" fontId="11" fillId="26" borderId="0" xfId="63" applyFont="1" applyFill="1" applyBorder="1" applyAlignment="1"/>
    <xf numFmtId="0" fontId="93" fillId="25" borderId="0" xfId="63" applyFont="1" applyFill="1"/>
    <xf numFmtId="0" fontId="93" fillId="25" borderId="0" xfId="63" applyFont="1" applyFill="1" applyBorder="1"/>
    <xf numFmtId="0" fontId="92" fillId="27" borderId="0" xfId="40" applyFont="1" applyFill="1" applyBorder="1"/>
    <xf numFmtId="0" fontId="101" fillId="25" borderId="19" xfId="63" applyFont="1" applyFill="1" applyBorder="1" applyAlignment="1">
      <alignment horizontal="right" vertical="center"/>
    </xf>
    <xf numFmtId="0" fontId="93" fillId="26" borderId="0" xfId="63" applyFont="1" applyFill="1"/>
    <xf numFmtId="0" fontId="93" fillId="0" borderId="0" xfId="63" applyFont="1" applyAlignment="1"/>
    <xf numFmtId="0" fontId="93" fillId="0" borderId="0" xfId="63" applyFont="1"/>
    <xf numFmtId="0" fontId="101" fillId="25" borderId="19" xfId="63" applyFont="1" applyFill="1" applyBorder="1"/>
    <xf numFmtId="0" fontId="93" fillId="25" borderId="0" xfId="63" applyFont="1" applyFill="1" applyAlignment="1"/>
    <xf numFmtId="0" fontId="93" fillId="25" borderId="0" xfId="63" applyFont="1" applyFill="1" applyBorder="1" applyAlignment="1"/>
    <xf numFmtId="0" fontId="92" fillId="27" borderId="0" xfId="40" applyFont="1" applyFill="1" applyBorder="1" applyAlignment="1"/>
    <xf numFmtId="0" fontId="93" fillId="26" borderId="0" xfId="63" applyFont="1" applyFill="1" applyAlignment="1"/>
    <xf numFmtId="0" fontId="92" fillId="24" borderId="0" xfId="66" applyFont="1" applyFill="1" applyBorder="1" applyAlignment="1">
      <alignment horizontal="left" indent="1"/>
    </xf>
    <xf numFmtId="1" fontId="12" fillId="26" borderId="0" xfId="63" applyNumberFormat="1" applyFont="1" applyFill="1" applyBorder="1" applyAlignment="1">
      <alignment horizontal="center" vertical="center" wrapText="1"/>
    </xf>
    <xf numFmtId="0" fontId="14" fillId="33" borderId="19" xfId="63" applyFont="1" applyFill="1" applyBorder="1" applyAlignment="1">
      <alignment horizontal="center" vertical="center"/>
    </xf>
    <xf numFmtId="0" fontId="1" fillId="0" borderId="0" xfId="69"/>
    <xf numFmtId="49" fontId="12" fillId="25" borderId="0" xfId="62" applyNumberFormat="1" applyFont="1" applyFill="1" applyBorder="1" applyAlignment="1"/>
    <xf numFmtId="0" fontId="12" fillId="25" borderId="0" xfId="62" applyNumberFormat="1" applyFont="1" applyFill="1" applyBorder="1" applyAlignment="1"/>
    <xf numFmtId="0" fontId="11" fillId="25" borderId="0" xfId="62" applyFont="1" applyFill="1" applyBorder="1" applyAlignment="1">
      <alignment horizontal="center"/>
    </xf>
    <xf numFmtId="0" fontId="2" fillId="25" borderId="0" xfId="70" applyFill="1"/>
    <xf numFmtId="0" fontId="2" fillId="25" borderId="18" xfId="70" applyFill="1" applyBorder="1" applyAlignment="1">
      <alignment horizontal="left"/>
    </xf>
    <xf numFmtId="0" fontId="3" fillId="25" borderId="18" xfId="70" applyFont="1" applyFill="1" applyBorder="1"/>
    <xf numFmtId="0" fontId="3" fillId="0" borderId="18" xfId="70" applyFont="1" applyBorder="1"/>
    <xf numFmtId="0" fontId="2" fillId="25" borderId="18" xfId="70" applyFill="1" applyBorder="1"/>
    <xf numFmtId="0" fontId="2" fillId="0" borderId="0" xfId="70"/>
    <xf numFmtId="0" fontId="8" fillId="25" borderId="0" xfId="70" applyFont="1" applyFill="1" applyBorder="1" applyAlignment="1">
      <alignment horizontal="left"/>
    </xf>
    <xf numFmtId="0" fontId="3" fillId="25" borderId="0" xfId="70" applyFont="1" applyFill="1" applyBorder="1"/>
    <xf numFmtId="0" fontId="12" fillId="25" borderId="0" xfId="70" applyFont="1" applyFill="1" applyBorder="1"/>
    <xf numFmtId="0" fontId="2" fillId="25" borderId="21" xfId="70" applyFill="1" applyBorder="1"/>
    <xf numFmtId="0" fontId="2" fillId="25" borderId="0" xfId="70" applyFill="1" applyBorder="1"/>
    <xf numFmtId="0" fontId="5" fillId="25" borderId="19" xfId="70" applyFont="1" applyFill="1" applyBorder="1"/>
    <xf numFmtId="0" fontId="2" fillId="25" borderId="0" xfId="70" applyFill="1" applyAlignment="1">
      <alignment vertical="center"/>
    </xf>
    <xf numFmtId="0" fontId="2" fillId="25" borderId="0" xfId="70" applyFill="1" applyBorder="1" applyAlignment="1">
      <alignment vertical="center"/>
    </xf>
    <xf numFmtId="0" fontId="2" fillId="0" borderId="0" xfId="70" applyAlignment="1">
      <alignment vertical="center"/>
    </xf>
    <xf numFmtId="0" fontId="10" fillId="25" borderId="0" xfId="70" applyFont="1" applyFill="1" applyBorder="1"/>
    <xf numFmtId="0" fontId="3" fillId="0" borderId="0" xfId="70" applyFont="1"/>
    <xf numFmtId="0" fontId="11" fillId="25" borderId="0" xfId="70" applyFont="1" applyFill="1" applyBorder="1" applyAlignment="1"/>
    <xf numFmtId="0" fontId="11" fillId="25" borderId="0" xfId="70" applyFont="1" applyFill="1" applyBorder="1" applyAlignment="1">
      <alignment horizontal="center"/>
    </xf>
    <xf numFmtId="0" fontId="10" fillId="25" borderId="0" xfId="70" applyFont="1" applyFill="1" applyBorder="1" applyAlignment="1">
      <alignment vertical="center"/>
    </xf>
    <xf numFmtId="0" fontId="30" fillId="25" borderId="0" xfId="70" applyFont="1" applyFill="1"/>
    <xf numFmtId="0" fontId="30" fillId="25" borderId="0" xfId="70" applyFont="1" applyFill="1" applyBorder="1"/>
    <xf numFmtId="0" fontId="31" fillId="25" borderId="0" xfId="70" applyFont="1" applyFill="1" applyBorder="1" applyAlignment="1">
      <alignment horizontal="left"/>
    </xf>
    <xf numFmtId="3" fontId="33" fillId="25" borderId="0" xfId="70" applyNumberFormat="1" applyFont="1" applyFill="1" applyBorder="1" applyAlignment="1">
      <alignment horizontal="right"/>
    </xf>
    <xf numFmtId="0" fontId="30" fillId="0" borderId="0" xfId="70" applyFont="1"/>
    <xf numFmtId="0" fontId="11" fillId="25" borderId="0" xfId="70" applyFont="1" applyFill="1" applyBorder="1"/>
    <xf numFmtId="0" fontId="12" fillId="25" borderId="0" xfId="70" applyFont="1" applyFill="1" applyBorder="1" applyAlignment="1">
      <alignment horizontal="left" indent="2"/>
    </xf>
    <xf numFmtId="3" fontId="12" fillId="26" borderId="0" xfId="70" applyNumberFormat="1" applyFont="1" applyFill="1"/>
    <xf numFmtId="0" fontId="12" fillId="25" borderId="0" xfId="70" applyFont="1" applyFill="1" applyBorder="1" applyAlignment="1">
      <alignment horizontal="right"/>
    </xf>
    <xf numFmtId="0" fontId="12" fillId="25" borderId="0" xfId="70" applyFont="1" applyFill="1" applyBorder="1" applyAlignment="1">
      <alignment vertical="center"/>
    </xf>
    <xf numFmtId="0" fontId="32" fillId="25" borderId="19" xfId="70" applyFont="1" applyFill="1" applyBorder="1"/>
    <xf numFmtId="0" fontId="12" fillId="26" borderId="0" xfId="70" applyFont="1" applyFill="1" applyBorder="1"/>
    <xf numFmtId="0" fontId="2" fillId="0" borderId="0" xfId="70" applyFill="1"/>
    <xf numFmtId="0" fontId="2" fillId="25" borderId="0" xfId="70" applyFill="1" applyAlignment="1">
      <alignment vertical="top"/>
    </xf>
    <xf numFmtId="0" fontId="2" fillId="25" borderId="0" xfId="70" applyFill="1" applyBorder="1" applyAlignment="1">
      <alignment vertical="top"/>
    </xf>
    <xf numFmtId="0" fontId="5" fillId="25" borderId="19" xfId="70" applyFont="1" applyFill="1" applyBorder="1" applyAlignment="1">
      <alignment vertical="top"/>
    </xf>
    <xf numFmtId="0" fontId="53" fillId="25" borderId="0" xfId="70" applyFont="1" applyFill="1" applyBorder="1" applyAlignment="1">
      <alignment vertical="top" wrapText="1"/>
    </xf>
    <xf numFmtId="0" fontId="2" fillId="0" borderId="0" xfId="70" applyAlignment="1">
      <alignment vertical="top"/>
    </xf>
    <xf numFmtId="0" fontId="53" fillId="25" borderId="0" xfId="70" applyFont="1" applyFill="1" applyBorder="1" applyAlignment="1">
      <alignment wrapText="1"/>
    </xf>
    <xf numFmtId="0" fontId="11" fillId="25" borderId="0" xfId="70" applyFont="1" applyFill="1" applyBorder="1" applyAlignment="1">
      <alignment horizontal="right"/>
    </xf>
    <xf numFmtId="164" fontId="67" fillId="25" borderId="0" xfId="70" applyNumberFormat="1" applyFont="1" applyFill="1" applyBorder="1" applyAlignment="1">
      <alignment horizontal="right"/>
    </xf>
    <xf numFmtId="0" fontId="2" fillId="25" borderId="0" xfId="70" applyFill="1" applyAlignment="1"/>
    <xf numFmtId="0" fontId="2" fillId="25" borderId="0" xfId="70" applyFill="1" applyBorder="1" applyAlignment="1"/>
    <xf numFmtId="3" fontId="94" fillId="26" borderId="0" xfId="70" applyNumberFormat="1" applyFont="1" applyFill="1" applyBorder="1" applyAlignment="1"/>
    <xf numFmtId="3" fontId="92" fillId="26" borderId="0" xfId="70" applyNumberFormat="1" applyFont="1" applyFill="1" applyBorder="1" applyAlignment="1">
      <alignment horizontal="right"/>
    </xf>
    <xf numFmtId="0" fontId="5" fillId="25" borderId="19" xfId="70" applyFont="1" applyFill="1" applyBorder="1" applyAlignment="1"/>
    <xf numFmtId="0" fontId="2" fillId="0" borderId="0" xfId="70" applyAlignment="1"/>
    <xf numFmtId="3" fontId="10" fillId="26" borderId="0" xfId="70" applyNumberFormat="1" applyFont="1" applyFill="1" applyBorder="1" applyAlignment="1">
      <alignment vertical="center"/>
    </xf>
    <xf numFmtId="0" fontId="5" fillId="25" borderId="19" xfId="70" applyFont="1" applyFill="1" applyBorder="1" applyAlignment="1">
      <alignment vertical="center"/>
    </xf>
    <xf numFmtId="3" fontId="94" fillId="26" borderId="0" xfId="70" applyNumberFormat="1" applyFont="1" applyFill="1" applyBorder="1"/>
    <xf numFmtId="3" fontId="129" fillId="26" borderId="0" xfId="70" applyNumberFormat="1" applyFont="1" applyFill="1" applyBorder="1" applyAlignment="1">
      <alignment horizontal="right"/>
    </xf>
    <xf numFmtId="3" fontId="10" fillId="26" borderId="0" xfId="70" applyNumberFormat="1" applyFont="1" applyFill="1" applyBorder="1"/>
    <xf numFmtId="3" fontId="12" fillId="26" borderId="0" xfId="70" applyNumberFormat="1" applyFont="1" applyFill="1" applyBorder="1" applyAlignment="1">
      <alignment horizontal="right"/>
    </xf>
    <xf numFmtId="4" fontId="12" fillId="26" borderId="0" xfId="70" applyNumberFormat="1" applyFont="1" applyFill="1" applyBorder="1" applyAlignment="1">
      <alignment horizontal="right"/>
    </xf>
    <xf numFmtId="0" fontId="10" fillId="26" borderId="0" xfId="70" applyFont="1" applyFill="1" applyBorder="1"/>
    <xf numFmtId="0" fontId="11" fillId="26" borderId="0" xfId="70" applyFont="1" applyFill="1" applyBorder="1" applyAlignment="1">
      <alignment horizontal="right"/>
    </xf>
    <xf numFmtId="164" fontId="67" fillId="26" borderId="0" xfId="70" applyNumberFormat="1" applyFont="1" applyFill="1" applyBorder="1" applyAlignment="1">
      <alignment horizontal="right"/>
    </xf>
    <xf numFmtId="0" fontId="94" fillId="26" borderId="0" xfId="70" applyFont="1" applyFill="1" applyBorder="1"/>
    <xf numFmtId="0" fontId="29" fillId="25" borderId="0" xfId="70" applyFont="1" applyFill="1" applyBorder="1" applyAlignment="1">
      <alignment vertical="center"/>
    </xf>
    <xf numFmtId="0" fontId="95" fillId="25" borderId="0" xfId="70" applyFont="1" applyFill="1" applyBorder="1" applyAlignment="1">
      <alignment horizontal="left" vertical="center"/>
    </xf>
    <xf numFmtId="0" fontId="14" fillId="40" borderId="19" xfId="70" applyFont="1" applyFill="1" applyBorder="1" applyAlignment="1">
      <alignment horizontal="center" vertical="center"/>
    </xf>
    <xf numFmtId="0" fontId="12" fillId="0" borderId="0" xfId="70" applyFont="1"/>
    <xf numFmtId="0" fontId="5" fillId="25" borderId="0" xfId="0" applyFont="1" applyFill="1" applyBorder="1"/>
    <xf numFmtId="0" fontId="2" fillId="0" borderId="0" xfId="62" applyBorder="1"/>
    <xf numFmtId="167" fontId="11" fillId="27" borderId="0" xfId="40" applyNumberFormat="1" applyFont="1" applyFill="1" applyBorder="1" applyAlignment="1">
      <alignment horizontal="right" wrapText="1" indent="2"/>
    </xf>
    <xf numFmtId="164" fontId="12" fillId="27" borderId="0" xfId="40" applyNumberFormat="1" applyFont="1" applyFill="1" applyBorder="1" applyAlignment="1">
      <alignment horizontal="center" wrapText="1"/>
    </xf>
    <xf numFmtId="0" fontId="12" fillId="25" borderId="0" xfId="62" applyNumberFormat="1" applyFont="1" applyFill="1" applyBorder="1" applyAlignment="1">
      <alignment horizontal="right"/>
    </xf>
    <xf numFmtId="0" fontId="16" fillId="24" borderId="0" xfId="40" applyFont="1" applyFill="1" applyBorder="1" applyAlignment="1">
      <alignment horizontal="center" vertical="center" wrapText="1"/>
    </xf>
    <xf numFmtId="3" fontId="92" fillId="25" borderId="0" xfId="57" applyNumberFormat="1" applyFont="1" applyFill="1" applyAlignment="1">
      <alignment horizontal="right" vertical="distributed"/>
    </xf>
    <xf numFmtId="0" fontId="11" fillId="26" borderId="0" xfId="0" applyFont="1" applyFill="1" applyBorder="1" applyAlignment="1">
      <alignment horizontal="left"/>
    </xf>
    <xf numFmtId="3" fontId="11" fillId="25" borderId="0" xfId="57" applyNumberFormat="1" applyFont="1" applyFill="1"/>
    <xf numFmtId="3" fontId="12" fillId="25" borderId="0" xfId="57" applyNumberFormat="1" applyFont="1" applyFill="1"/>
    <xf numFmtId="3" fontId="36" fillId="25" borderId="0" xfId="57" applyNumberFormat="1" applyFont="1" applyFill="1" applyBorder="1"/>
    <xf numFmtId="3" fontId="92" fillId="25" borderId="10" xfId="57" applyNumberFormat="1" applyFont="1" applyFill="1" applyBorder="1" applyAlignment="1"/>
    <xf numFmtId="3" fontId="92" fillId="25" borderId="0" xfId="57" applyNumberFormat="1" applyFont="1" applyFill="1" applyBorder="1" applyAlignment="1"/>
    <xf numFmtId="3" fontId="12" fillId="26" borderId="0" xfId="57" applyNumberFormat="1" applyFont="1" applyFill="1" applyBorder="1" applyAlignment="1"/>
    <xf numFmtId="0" fontId="16" fillId="24" borderId="0" xfId="40" applyFont="1" applyFill="1" applyBorder="1" applyAlignment="1">
      <alignment horizontal="center" vertical="top" wrapText="1"/>
    </xf>
    <xf numFmtId="0" fontId="16" fillId="0" borderId="0" xfId="40" applyFont="1" applyFill="1" applyBorder="1" applyAlignment="1">
      <alignment horizontal="center" vertical="top" wrapText="1"/>
    </xf>
    <xf numFmtId="0" fontId="2" fillId="26" borderId="0" xfId="71" applyFill="1" applyBorder="1"/>
    <xf numFmtId="0" fontId="2" fillId="25" borderId="21" xfId="72" applyFill="1" applyBorder="1"/>
    <xf numFmtId="0" fontId="2" fillId="25" borderId="0" xfId="72" applyFill="1" applyBorder="1"/>
    <xf numFmtId="0" fontId="2" fillId="25" borderId="19" xfId="72" applyFill="1" applyBorder="1"/>
    <xf numFmtId="0" fontId="9" fillId="25" borderId="0" xfId="62" applyFont="1" applyFill="1" applyBorder="1" applyAlignment="1">
      <alignment horizontal="left" vertical="center"/>
    </xf>
    <xf numFmtId="0" fontId="107" fillId="25" borderId="0" xfId="62" applyFont="1" applyFill="1" applyBorder="1" applyAlignment="1">
      <alignment horizontal="left" vertical="center"/>
    </xf>
    <xf numFmtId="0" fontId="2" fillId="25" borderId="19" xfId="72" applyFill="1" applyBorder="1" applyAlignment="1">
      <alignment vertical="center"/>
    </xf>
    <xf numFmtId="0" fontId="2" fillId="25" borderId="0" xfId="72" applyFill="1" applyBorder="1" applyAlignment="1">
      <alignment vertical="center"/>
    </xf>
    <xf numFmtId="0" fontId="107" fillId="25" borderId="0" xfId="71" applyFont="1" applyFill="1" applyBorder="1" applyAlignment="1">
      <alignment horizontal="left" vertical="center"/>
    </xf>
    <xf numFmtId="3" fontId="95" fillId="24" borderId="0" xfId="40" applyNumberFormat="1" applyFont="1" applyFill="1" applyBorder="1" applyAlignment="1">
      <alignment horizontal="left" vertical="center" wrapText="1" indent="1"/>
    </xf>
    <xf numFmtId="0" fontId="5" fillId="25" borderId="19" xfId="72" applyFont="1" applyFill="1" applyBorder="1"/>
    <xf numFmtId="0" fontId="5" fillId="25" borderId="0" xfId="72" applyFont="1" applyFill="1" applyBorder="1"/>
    <xf numFmtId="0" fontId="57" fillId="25" borderId="0" xfId="62" applyFont="1" applyFill="1" applyAlignment="1">
      <alignment vertical="center"/>
    </xf>
    <xf numFmtId="0" fontId="57" fillId="25" borderId="0" xfId="62" applyFont="1" applyFill="1" applyBorder="1" applyAlignment="1">
      <alignment vertical="center"/>
    </xf>
    <xf numFmtId="0" fontId="105" fillId="25" borderId="0" xfId="62" applyFont="1" applyFill="1" applyBorder="1" applyAlignment="1">
      <alignment vertical="center"/>
    </xf>
    <xf numFmtId="3" fontId="105" fillId="26" borderId="0" xfId="71" applyNumberFormat="1" applyFont="1" applyFill="1" applyBorder="1" applyAlignment="1">
      <alignment horizontal="right" vertical="center"/>
    </xf>
    <xf numFmtId="0" fontId="5" fillId="25" borderId="19" xfId="72" applyFont="1" applyFill="1" applyBorder="1" applyAlignment="1">
      <alignment vertical="center"/>
    </xf>
    <xf numFmtId="0" fontId="57" fillId="0" borderId="0" xfId="62" applyFont="1" applyAlignment="1">
      <alignment vertical="center"/>
    </xf>
    <xf numFmtId="3" fontId="9" fillId="26" borderId="0" xfId="62" applyNumberFormat="1" applyFont="1" applyFill="1" applyBorder="1" applyAlignment="1">
      <alignment horizontal="right" vertical="center"/>
    </xf>
    <xf numFmtId="3" fontId="5" fillId="25" borderId="0" xfId="72" applyNumberFormat="1" applyFont="1" applyFill="1" applyBorder="1"/>
    <xf numFmtId="0" fontId="2" fillId="0" borderId="0" xfId="62" applyBorder="1" applyAlignment="1"/>
    <xf numFmtId="0" fontId="12" fillId="25" borderId="0" xfId="62" applyFont="1" applyFill="1" applyBorder="1" applyAlignment="1">
      <alignment wrapText="1"/>
    </xf>
    <xf numFmtId="0" fontId="5" fillId="25" borderId="19" xfId="72" applyFont="1" applyFill="1" applyBorder="1" applyAlignment="1"/>
    <xf numFmtId="0" fontId="5" fillId="25" borderId="0" xfId="72" applyFont="1" applyFill="1" applyBorder="1" applyAlignment="1"/>
    <xf numFmtId="0" fontId="109" fillId="25" borderId="0" xfId="62" applyFont="1" applyFill="1" applyBorder="1" applyAlignment="1">
      <alignment horizontal="left"/>
    </xf>
    <xf numFmtId="0" fontId="14" fillId="0" borderId="0" xfId="71" applyFont="1" applyFill="1" applyBorder="1" applyAlignment="1">
      <alignment horizontal="center" vertical="center"/>
    </xf>
    <xf numFmtId="0" fontId="3" fillId="0" borderId="0" xfId="73" applyFont="1"/>
    <xf numFmtId="0" fontId="3" fillId="0" borderId="0" xfId="73" applyFont="1" applyAlignment="1">
      <alignment horizontal="right"/>
    </xf>
    <xf numFmtId="0" fontId="2" fillId="0" borderId="0" xfId="73" applyFont="1"/>
    <xf numFmtId="0" fontId="57" fillId="0" borderId="0" xfId="70" applyFont="1"/>
    <xf numFmtId="0" fontId="2" fillId="25" borderId="22" xfId="70" applyFill="1" applyBorder="1"/>
    <xf numFmtId="0" fontId="11" fillId="26" borderId="11" xfId="70" applyFont="1" applyFill="1" applyBorder="1" applyAlignment="1">
      <alignment horizontal="center"/>
    </xf>
    <xf numFmtId="0" fontId="2" fillId="26" borderId="0" xfId="70" applyFill="1" applyBorder="1"/>
    <xf numFmtId="0" fontId="94" fillId="25" borderId="0" xfId="70" applyFont="1" applyFill="1" applyBorder="1"/>
    <xf numFmtId="0" fontId="11" fillId="24" borderId="0" xfId="40" applyFont="1" applyFill="1" applyBorder="1" applyAlignment="1">
      <alignment vertical="center"/>
    </xf>
    <xf numFmtId="164" fontId="16" fillId="25" borderId="0" xfId="40" applyNumberFormat="1" applyFont="1" applyFill="1" applyBorder="1" applyAlignment="1">
      <alignment horizontal="right" vertical="center" wrapText="1"/>
    </xf>
    <xf numFmtId="164" fontId="16" fillId="26" borderId="0" xfId="40" applyNumberFormat="1" applyFont="1" applyFill="1" applyBorder="1" applyAlignment="1">
      <alignment horizontal="right" vertical="center" wrapText="1"/>
    </xf>
    <xf numFmtId="3" fontId="2" fillId="0" borderId="0" xfId="70" applyNumberFormat="1" applyAlignment="1">
      <alignment vertical="center"/>
    </xf>
    <xf numFmtId="0" fontId="11" fillId="24" borderId="0" xfId="40" applyFont="1" applyFill="1" applyBorder="1" applyAlignment="1">
      <alignment horizontal="justify" vertical="center"/>
    </xf>
    <xf numFmtId="0" fontId="93" fillId="25" borderId="0" xfId="70" applyFont="1" applyFill="1" applyBorder="1"/>
    <xf numFmtId="3" fontId="2" fillId="0" borderId="0" xfId="70" applyNumberFormat="1"/>
    <xf numFmtId="165" fontId="2" fillId="0" borderId="0" xfId="70" applyNumberFormat="1"/>
    <xf numFmtId="0" fontId="11" fillId="27" borderId="0" xfId="40" applyFont="1" applyFill="1" applyBorder="1" applyAlignment="1">
      <alignment horizontal="left"/>
    </xf>
    <xf numFmtId="0" fontId="11" fillId="27" borderId="0" xfId="40" applyFont="1" applyFill="1" applyBorder="1"/>
    <xf numFmtId="0" fontId="13" fillId="25" borderId="0" xfId="70" applyFont="1" applyFill="1" applyBorder="1"/>
    <xf numFmtId="0" fontId="16" fillId="27" borderId="0" xfId="40" applyFont="1" applyFill="1" applyBorder="1" applyAlignment="1">
      <alignment horizontal="left" indent="1"/>
    </xf>
    <xf numFmtId="0" fontId="11" fillId="27" borderId="0" xfId="40" quotePrefix="1" applyFont="1" applyFill="1" applyBorder="1" applyAlignment="1">
      <alignment horizontal="left"/>
    </xf>
    <xf numFmtId="0" fontId="101" fillId="25" borderId="0" xfId="70" applyFont="1" applyFill="1" applyBorder="1"/>
    <xf numFmtId="0" fontId="11" fillId="26" borderId="0" xfId="70" applyFont="1" applyFill="1" applyBorder="1" applyAlignment="1">
      <alignment horizontal="left"/>
    </xf>
    <xf numFmtId="0" fontId="2" fillId="0" borderId="0" xfId="70" applyBorder="1"/>
    <xf numFmtId="0" fontId="2" fillId="25" borderId="20" xfId="70" applyFill="1" applyBorder="1"/>
    <xf numFmtId="0" fontId="12" fillId="27" borderId="0" xfId="40" applyFont="1" applyFill="1" applyBorder="1" applyAlignment="1">
      <alignment horizontal="left"/>
    </xf>
    <xf numFmtId="0" fontId="16" fillId="25" borderId="0" xfId="70" applyFont="1" applyFill="1" applyBorder="1" applyAlignment="1">
      <alignment horizontal="left"/>
    </xf>
    <xf numFmtId="0" fontId="16" fillId="26" borderId="0" xfId="70" applyFont="1" applyFill="1" applyBorder="1" applyAlignment="1">
      <alignment horizontal="right"/>
    </xf>
    <xf numFmtId="167" fontId="107" fillId="25" borderId="0" xfId="40" applyNumberFormat="1" applyFont="1" applyFill="1" applyBorder="1" applyAlignment="1">
      <alignment horizontal="right" wrapText="1"/>
    </xf>
    <xf numFmtId="167" fontId="107" fillId="26" borderId="0" xfId="40" applyNumberFormat="1" applyFont="1" applyFill="1" applyBorder="1" applyAlignment="1">
      <alignment horizontal="right" wrapText="1"/>
    </xf>
    <xf numFmtId="0" fontId="29" fillId="25" borderId="0" xfId="70" applyFont="1" applyFill="1" applyBorder="1"/>
    <xf numFmtId="0" fontId="0" fillId="26" borderId="0" xfId="0" applyFill="1"/>
    <xf numFmtId="167" fontId="3" fillId="26" borderId="0" xfId="0" applyNumberFormat="1" applyFont="1" applyFill="1" applyBorder="1" applyAlignment="1">
      <alignment horizontal="right" indent="3"/>
    </xf>
    <xf numFmtId="167" fontId="3" fillId="26" borderId="0" xfId="0" applyNumberFormat="1" applyFont="1" applyFill="1" applyBorder="1" applyAlignment="1"/>
    <xf numFmtId="0" fontId="3" fillId="26" borderId="0" xfId="0" applyNumberFormat="1" applyFont="1" applyFill="1" applyBorder="1" applyAlignment="1"/>
    <xf numFmtId="167" fontId="8" fillId="26" borderId="0" xfId="0" applyNumberFormat="1" applyFont="1" applyFill="1" applyBorder="1" applyAlignment="1">
      <alignment horizontal="right" indent="3"/>
    </xf>
    <xf numFmtId="167" fontId="8" fillId="26" borderId="0" xfId="0" applyNumberFormat="1" applyFont="1" applyFill="1" applyBorder="1" applyAlignment="1"/>
    <xf numFmtId="167" fontId="121" fillId="26" borderId="0" xfId="0" applyNumberFormat="1" applyFont="1" applyFill="1" applyBorder="1" applyAlignment="1">
      <alignment horizontal="right" indent="3"/>
    </xf>
    <xf numFmtId="167" fontId="121" fillId="26" borderId="0" xfId="0" applyNumberFormat="1" applyFont="1" applyFill="1" applyBorder="1" applyAlignment="1"/>
    <xf numFmtId="0" fontId="14" fillId="32" borderId="59" xfId="52" applyFont="1" applyFill="1" applyBorder="1" applyAlignment="1">
      <alignment horizontal="center" vertical="center"/>
    </xf>
    <xf numFmtId="0" fontId="11" fillId="25" borderId="11" xfId="62" applyFont="1" applyFill="1" applyBorder="1" applyAlignment="1">
      <alignment horizontal="center"/>
    </xf>
    <xf numFmtId="0" fontId="12" fillId="25" borderId="0" xfId="62" applyFont="1" applyFill="1" applyBorder="1" applyAlignment="1">
      <alignment horizontal="left" indent="1"/>
    </xf>
    <xf numFmtId="0" fontId="92" fillId="25" borderId="0" xfId="62" applyFont="1" applyFill="1" applyBorder="1" applyAlignment="1">
      <alignment horizontal="left"/>
    </xf>
    <xf numFmtId="0" fontId="9" fillId="25" borderId="0" xfId="70" applyFont="1" applyFill="1" applyBorder="1" applyAlignment="1">
      <alignment horizontal="right"/>
    </xf>
    <xf numFmtId="0" fontId="55" fillId="25" borderId="0" xfId="70" applyFont="1" applyFill="1"/>
    <xf numFmtId="0" fontId="55" fillId="25" borderId="20" xfId="70" applyFont="1" applyFill="1" applyBorder="1"/>
    <xf numFmtId="1" fontId="107" fillId="26" borderId="0" xfId="70" applyNumberFormat="1" applyFont="1" applyFill="1" applyBorder="1" applyAlignment="1">
      <alignment horizontal="right"/>
    </xf>
    <xf numFmtId="0" fontId="55" fillId="25" borderId="0" xfId="70" applyFont="1" applyFill="1" applyBorder="1"/>
    <xf numFmtId="0" fontId="55" fillId="0" borderId="0" xfId="70" applyFont="1"/>
    <xf numFmtId="0" fontId="13" fillId="25" borderId="0" xfId="70" applyFont="1" applyFill="1"/>
    <xf numFmtId="0" fontId="13" fillId="25" borderId="20" xfId="70" applyFont="1" applyFill="1" applyBorder="1"/>
    <xf numFmtId="1" fontId="16" fillId="26" borderId="0" xfId="70" applyNumberFormat="1" applyFont="1" applyFill="1" applyBorder="1" applyAlignment="1">
      <alignment horizontal="right"/>
    </xf>
    <xf numFmtId="0" fontId="13" fillId="0" borderId="0" xfId="70" applyFont="1"/>
    <xf numFmtId="1" fontId="16" fillId="25" borderId="0" xfId="70" applyNumberFormat="1" applyFont="1" applyFill="1" applyBorder="1" applyAlignment="1">
      <alignment horizontal="right"/>
    </xf>
    <xf numFmtId="0" fontId="12" fillId="26" borderId="0" xfId="70" applyFont="1" applyFill="1" applyBorder="1" applyAlignment="1">
      <alignment horizontal="left"/>
    </xf>
    <xf numFmtId="0" fontId="57" fillId="25" borderId="0" xfId="70" applyFont="1" applyFill="1"/>
    <xf numFmtId="0" fontId="96" fillId="25" borderId="20" xfId="70" applyFont="1" applyFill="1" applyBorder="1"/>
    <xf numFmtId="0" fontId="101" fillId="25" borderId="0" xfId="70" applyFont="1" applyFill="1" applyBorder="1" applyAlignment="1">
      <alignment horizontal="left"/>
    </xf>
    <xf numFmtId="0" fontId="29" fillId="25" borderId="0" xfId="70" applyFont="1" applyFill="1"/>
    <xf numFmtId="0" fontId="105" fillId="25" borderId="20" xfId="70" applyFont="1" applyFill="1" applyBorder="1"/>
    <xf numFmtId="3" fontId="107" fillId="26" borderId="0" xfId="70" applyNumberFormat="1" applyFont="1" applyFill="1" applyBorder="1" applyAlignment="1">
      <alignment horizontal="right"/>
    </xf>
    <xf numFmtId="0" fontId="29" fillId="0" borderId="0" xfId="70" applyFont="1"/>
    <xf numFmtId="3" fontId="16" fillId="26" borderId="0" xfId="70" applyNumberFormat="1" applyFont="1" applyFill="1" applyBorder="1" applyAlignment="1">
      <alignment horizontal="right"/>
    </xf>
    <xf numFmtId="3" fontId="5" fillId="25" borderId="0" xfId="70" applyNumberFormat="1" applyFont="1" applyFill="1" applyBorder="1"/>
    <xf numFmtId="0" fontId="93" fillId="25" borderId="20" xfId="70" applyFont="1" applyFill="1" applyBorder="1"/>
    <xf numFmtId="0" fontId="92" fillId="25" borderId="0" xfId="70" quotePrefix="1" applyFont="1" applyFill="1" applyBorder="1" applyAlignment="1">
      <alignment horizontal="left"/>
    </xf>
    <xf numFmtId="167" fontId="107" fillId="26" borderId="0" xfId="70" applyNumberFormat="1" applyFont="1" applyFill="1" applyBorder="1" applyAlignment="1">
      <alignment horizontal="right"/>
    </xf>
    <xf numFmtId="0" fontId="28" fillId="25" borderId="0" xfId="70" applyFont="1" applyFill="1" applyBorder="1" applyAlignment="1">
      <alignment horizontal="left"/>
    </xf>
    <xf numFmtId="1" fontId="12" fillId="25" borderId="0" xfId="70" applyNumberFormat="1" applyFont="1" applyFill="1" applyBorder="1" applyAlignment="1">
      <alignment horizontal="left" indent="1"/>
    </xf>
    <xf numFmtId="1" fontId="12" fillId="28" borderId="0" xfId="70" applyNumberFormat="1" applyFont="1" applyFill="1" applyBorder="1" applyAlignment="1">
      <alignment horizontal="left" indent="1"/>
    </xf>
    <xf numFmtId="165" fontId="16" fillId="26" borderId="0" xfId="70" applyNumberFormat="1" applyFont="1" applyFill="1" applyBorder="1" applyAlignment="1">
      <alignment horizontal="right"/>
    </xf>
    <xf numFmtId="49" fontId="101" fillId="25" borderId="37" xfId="70" applyNumberFormat="1" applyFont="1" applyFill="1" applyBorder="1" applyAlignment="1">
      <alignment horizontal="left" vertical="center" indent="1"/>
    </xf>
    <xf numFmtId="0" fontId="2" fillId="0" borderId="40" xfId="70" applyBorder="1"/>
    <xf numFmtId="0" fontId="54" fillId="25" borderId="40" xfId="70" applyFont="1" applyFill="1" applyBorder="1"/>
    <xf numFmtId="0" fontId="54" fillId="25" borderId="40" xfId="70" applyFont="1" applyFill="1" applyBorder="1" applyAlignment="1">
      <alignment horizontal="right"/>
    </xf>
    <xf numFmtId="0" fontId="54" fillId="25" borderId="38" xfId="70" applyFont="1" applyFill="1" applyBorder="1" applyAlignment="1">
      <alignment horizontal="right"/>
    </xf>
    <xf numFmtId="49" fontId="101" fillId="25" borderId="0" xfId="70" applyNumberFormat="1" applyFont="1" applyFill="1" applyBorder="1" applyAlignment="1">
      <alignment horizontal="left" vertical="center" indent="1"/>
    </xf>
    <xf numFmtId="0" fontId="54" fillId="25" borderId="0" xfId="70" applyFont="1" applyFill="1" applyBorder="1"/>
    <xf numFmtId="0" fontId="52" fillId="25" borderId="0" xfId="70" applyFont="1" applyFill="1" applyBorder="1"/>
    <xf numFmtId="0" fontId="52" fillId="25" borderId="0" xfId="70" applyFont="1" applyFill="1" applyBorder="1" applyAlignment="1">
      <alignment horizontal="center"/>
    </xf>
    <xf numFmtId="0" fontId="52" fillId="25" borderId="0" xfId="70" applyFont="1" applyFill="1" applyBorder="1" applyAlignment="1">
      <alignment horizontal="right"/>
    </xf>
    <xf numFmtId="0" fontId="52" fillId="25" borderId="11" xfId="70" applyFont="1" applyFill="1" applyBorder="1" applyAlignment="1">
      <alignment horizontal="right"/>
    </xf>
    <xf numFmtId="3" fontId="18" fillId="25" borderId="0" xfId="70" applyNumberFormat="1" applyFont="1" applyFill="1" applyBorder="1" applyAlignment="1">
      <alignment horizontal="center"/>
    </xf>
    <xf numFmtId="49" fontId="11" fillId="25" borderId="0" xfId="70" applyNumberFormat="1" applyFont="1" applyFill="1" applyBorder="1" applyAlignment="1">
      <alignment horizontal="center" vertical="center" wrapText="1"/>
    </xf>
    <xf numFmtId="3" fontId="12" fillId="25" borderId="0" xfId="70" applyNumberFormat="1" applyFont="1" applyFill="1" applyBorder="1" applyAlignment="1">
      <alignment horizontal="center"/>
    </xf>
    <xf numFmtId="0" fontId="11" fillId="25" borderId="0" xfId="70" applyFont="1" applyFill="1" applyBorder="1" applyAlignment="1">
      <alignment horizontal="center" vertical="center" wrapText="1"/>
    </xf>
    <xf numFmtId="3" fontId="64" fillId="25" borderId="0" xfId="70" applyNumberFormat="1" applyFont="1" applyFill="1" applyBorder="1" applyAlignment="1">
      <alignment horizontal="center"/>
    </xf>
    <xf numFmtId="0" fontId="11" fillId="25" borderId="0" xfId="70" applyFont="1" applyFill="1" applyBorder="1" applyAlignment="1">
      <alignment horizontal="center" wrapText="1"/>
    </xf>
    <xf numFmtId="3" fontId="52" fillId="25" borderId="0" xfId="70" applyNumberFormat="1" applyFont="1" applyFill="1" applyBorder="1" applyAlignment="1">
      <alignment horizontal="center"/>
    </xf>
    <xf numFmtId="0" fontId="29" fillId="25" borderId="0" xfId="70" applyFont="1" applyFill="1" applyBorder="1" applyAlignment="1"/>
    <xf numFmtId="0" fontId="57" fillId="0" borderId="0" xfId="70" applyFont="1" applyBorder="1"/>
    <xf numFmtId="0" fontId="57" fillId="25" borderId="0" xfId="70" applyFont="1" applyFill="1" applyBorder="1" applyAlignment="1"/>
    <xf numFmtId="0" fontId="109" fillId="25" borderId="0" xfId="70" applyFont="1" applyFill="1" applyBorder="1" applyAlignment="1">
      <alignment horizontal="left" vertical="center"/>
    </xf>
    <xf numFmtId="0" fontId="57" fillId="25" borderId="0" xfId="70" applyFont="1" applyFill="1" applyBorder="1"/>
    <xf numFmtId="0" fontId="2" fillId="26" borderId="20" xfId="70" applyFill="1" applyBorder="1"/>
    <xf numFmtId="0" fontId="16" fillId="26" borderId="0" xfId="70" applyFont="1" applyFill="1" applyBorder="1"/>
    <xf numFmtId="0" fontId="59" fillId="26" borderId="0" xfId="70" applyFont="1" applyFill="1" applyBorder="1" applyAlignment="1"/>
    <xf numFmtId="0" fontId="29" fillId="26" borderId="0" xfId="70" applyFont="1" applyFill="1" applyBorder="1"/>
    <xf numFmtId="0" fontId="16" fillId="26" borderId="0" xfId="70" applyFont="1" applyFill="1" applyBorder="1" applyAlignment="1">
      <alignment horizontal="left" wrapText="1"/>
    </xf>
    <xf numFmtId="0" fontId="5" fillId="26" borderId="0" xfId="70" applyFont="1" applyFill="1" applyBorder="1"/>
    <xf numFmtId="0" fontId="57" fillId="26" borderId="0" xfId="70" applyFont="1" applyFill="1" applyBorder="1"/>
    <xf numFmtId="0" fontId="11" fillId="26" borderId="0" xfId="70" applyFont="1" applyFill="1" applyBorder="1" applyAlignment="1">
      <alignment horizontal="center"/>
    </xf>
    <xf numFmtId="0" fontId="11" fillId="26" borderId="0" xfId="70" applyFont="1" applyFill="1" applyBorder="1" applyAlignment="1"/>
    <xf numFmtId="0" fontId="18" fillId="26" borderId="0" xfId="70" applyFont="1" applyFill="1" applyBorder="1" applyAlignment="1">
      <alignment horizontal="left"/>
    </xf>
    <xf numFmtId="164" fontId="11" fillId="26" borderId="0" xfId="70" applyNumberFormat="1" applyFont="1" applyFill="1" applyBorder="1" applyAlignment="1">
      <alignment horizontal="center"/>
    </xf>
    <xf numFmtId="0" fontId="10" fillId="25" borderId="0" xfId="70" applyFont="1" applyFill="1"/>
    <xf numFmtId="0" fontId="10" fillId="26" borderId="20" xfId="70" applyFont="1" applyFill="1" applyBorder="1"/>
    <xf numFmtId="0" fontId="11" fillId="26" borderId="0" xfId="70" applyFont="1" applyFill="1" applyBorder="1" applyAlignment="1">
      <alignment horizontal="left" indent="1"/>
    </xf>
    <xf numFmtId="165" fontId="16" fillId="26" borderId="0" xfId="70" applyNumberFormat="1" applyFont="1" applyFill="1" applyBorder="1" applyAlignment="1">
      <alignment horizontal="center"/>
    </xf>
    <xf numFmtId="0" fontId="10" fillId="0" borderId="0" xfId="70" applyFont="1"/>
    <xf numFmtId="167" fontId="16" fillId="26" borderId="0" xfId="70" applyNumberFormat="1" applyFont="1" applyFill="1" applyBorder="1" applyAlignment="1">
      <alignment horizontal="center"/>
    </xf>
    <xf numFmtId="165" fontId="10" fillId="0" borderId="0" xfId="70" applyNumberFormat="1" applyFont="1"/>
    <xf numFmtId="167" fontId="12" fillId="26" borderId="0" xfId="70" applyNumberFormat="1" applyFont="1" applyFill="1" applyBorder="1" applyAlignment="1">
      <alignment horizontal="center"/>
    </xf>
    <xf numFmtId="165" fontId="9" fillId="26" borderId="0" xfId="70" applyNumberFormat="1" applyFont="1" applyFill="1" applyBorder="1" applyAlignment="1">
      <alignment horizontal="center"/>
    </xf>
    <xf numFmtId="0" fontId="13" fillId="26" borderId="20" xfId="70" applyFont="1" applyFill="1" applyBorder="1"/>
    <xf numFmtId="0" fontId="12" fillId="26" borderId="20" xfId="70" applyFont="1" applyFill="1" applyBorder="1"/>
    <xf numFmtId="0" fontId="3" fillId="26" borderId="0" xfId="70" applyFont="1" applyFill="1" applyBorder="1" applyAlignment="1">
      <alignment horizontal="center" wrapText="1"/>
    </xf>
    <xf numFmtId="0" fontId="3" fillId="26" borderId="0" xfId="70" applyFont="1" applyFill="1" applyBorder="1"/>
    <xf numFmtId="0" fontId="9" fillId="26" borderId="0" xfId="70" applyFont="1" applyFill="1" applyBorder="1" applyAlignment="1">
      <alignment horizontal="left" indent="1"/>
    </xf>
    <xf numFmtId="0" fontId="12" fillId="26" borderId="0" xfId="70" applyFont="1" applyFill="1" applyBorder="1" applyAlignment="1">
      <alignment horizontal="left" indent="1"/>
    </xf>
    <xf numFmtId="49" fontId="12" fillId="25" borderId="0" xfId="70" applyNumberFormat="1" applyFont="1" applyFill="1" applyBorder="1" applyAlignment="1">
      <alignment horizontal="right"/>
    </xf>
    <xf numFmtId="0" fontId="14" fillId="25" borderId="0" xfId="70" applyFont="1" applyFill="1" applyBorder="1" applyAlignment="1">
      <alignment horizontal="center" vertical="center"/>
    </xf>
    <xf numFmtId="0" fontId="2" fillId="0" borderId="0" xfId="70" applyFill="1" applyBorder="1"/>
    <xf numFmtId="0" fontId="12" fillId="0" borderId="0" xfId="70" applyFont="1" applyFill="1" applyBorder="1" applyAlignment="1">
      <alignment horizontal="left"/>
    </xf>
    <xf numFmtId="0" fontId="9" fillId="25" borderId="23" xfId="70" applyFont="1" applyFill="1" applyBorder="1" applyAlignment="1">
      <alignment horizontal="left"/>
    </xf>
    <xf numFmtId="0" fontId="9" fillId="25" borderId="22" xfId="70" applyFont="1" applyFill="1" applyBorder="1" applyAlignment="1">
      <alignment horizontal="left"/>
    </xf>
    <xf numFmtId="0" fontId="5" fillId="25" borderId="0" xfId="70" applyFont="1" applyFill="1" applyBorder="1"/>
    <xf numFmtId="3" fontId="105" fillId="25" borderId="0" xfId="63" applyNumberFormat="1" applyFont="1" applyFill="1" applyBorder="1" applyAlignment="1"/>
    <xf numFmtId="1" fontId="11" fillId="26" borderId="12" xfId="63" applyNumberFormat="1" applyFont="1" applyFill="1" applyBorder="1" applyAlignment="1">
      <alignment horizontal="center" vertical="center"/>
    </xf>
    <xf numFmtId="1" fontId="11" fillId="26" borderId="0" xfId="63" applyNumberFormat="1" applyFont="1" applyFill="1" applyBorder="1" applyAlignment="1">
      <alignment vertical="center"/>
    </xf>
    <xf numFmtId="0" fontId="12" fillId="25" borderId="0" xfId="0" applyFont="1" applyFill="1" applyBorder="1" applyAlignment="1">
      <alignment horizontal="left"/>
    </xf>
    <xf numFmtId="0" fontId="11" fillId="25" borderId="0" xfId="0" applyFont="1" applyFill="1" applyBorder="1" applyAlignment="1"/>
    <xf numFmtId="0" fontId="11" fillId="25" borderId="0" xfId="0" applyFont="1" applyFill="1" applyBorder="1" applyAlignment="1">
      <alignment horizontal="center"/>
    </xf>
    <xf numFmtId="0" fontId="10" fillId="25" borderId="0" xfId="0" applyFont="1" applyFill="1" applyBorder="1"/>
    <xf numFmtId="0" fontId="0" fillId="26" borderId="0" xfId="0" applyFill="1" applyBorder="1"/>
    <xf numFmtId="0" fontId="74" fillId="25" borderId="0" xfId="0" applyFont="1" applyFill="1" applyBorder="1"/>
    <xf numFmtId="0" fontId="16" fillId="25" borderId="0" xfId="0" applyFont="1" applyFill="1" applyBorder="1" applyAlignment="1">
      <alignment horizontal="right"/>
    </xf>
    <xf numFmtId="0" fontId="11" fillId="25" borderId="11" xfId="0" applyFont="1" applyFill="1" applyBorder="1" applyAlignment="1">
      <alignment horizontal="center"/>
    </xf>
    <xf numFmtId="0" fontId="68" fillId="25" borderId="0" xfId="0" applyFont="1" applyFill="1" applyBorder="1"/>
    <xf numFmtId="0" fontId="68" fillId="0" borderId="0" xfId="0" applyFont="1"/>
    <xf numFmtId="0" fontId="73" fillId="25" borderId="0" xfId="0" applyFont="1" applyFill="1" applyBorder="1"/>
    <xf numFmtId="0" fontId="69" fillId="25" borderId="0" xfId="0" applyFont="1" applyFill="1"/>
    <xf numFmtId="0" fontId="69" fillId="0" borderId="0" xfId="0" applyFont="1"/>
    <xf numFmtId="0" fontId="49" fillId="25" borderId="0" xfId="0" applyFont="1" applyFill="1" applyBorder="1"/>
    <xf numFmtId="0" fontId="6" fillId="25" borderId="0" xfId="0" applyFont="1" applyFill="1" applyBorder="1"/>
    <xf numFmtId="0" fontId="49" fillId="25" borderId="0" xfId="0" applyFont="1" applyFill="1"/>
    <xf numFmtId="0" fontId="49" fillId="0" borderId="0" xfId="0" applyFont="1"/>
    <xf numFmtId="164" fontId="11" fillId="25" borderId="0" xfId="0" applyNumberFormat="1" applyFont="1" applyFill="1" applyBorder="1" applyAlignment="1">
      <alignment horizontal="center"/>
    </xf>
    <xf numFmtId="0" fontId="94" fillId="25" borderId="0" xfId="0" applyFont="1" applyFill="1" applyBorder="1"/>
    <xf numFmtId="164" fontId="92" fillId="25" borderId="0" xfId="0" applyNumberFormat="1" applyFont="1" applyFill="1" applyBorder="1" applyAlignment="1">
      <alignment horizontal="center"/>
    </xf>
    <xf numFmtId="0" fontId="92" fillId="25" borderId="0" xfId="0" applyFont="1" applyFill="1" applyBorder="1" applyAlignment="1">
      <alignment horizontal="right"/>
    </xf>
    <xf numFmtId="0" fontId="98" fillId="25" borderId="0" xfId="0" applyFont="1" applyFill="1" applyBorder="1" applyAlignment="1">
      <alignment horizontal="left" vertical="center"/>
    </xf>
    <xf numFmtId="0" fontId="16" fillId="25" borderId="22" xfId="0" applyFont="1" applyFill="1" applyBorder="1"/>
    <xf numFmtId="0" fontId="49" fillId="25" borderId="22" xfId="0" applyFont="1" applyFill="1" applyBorder="1" applyAlignment="1">
      <alignment horizontal="left"/>
    </xf>
    <xf numFmtId="0" fontId="0" fillId="25" borderId="22" xfId="0" applyFill="1" applyBorder="1"/>
    <xf numFmtId="0" fontId="0" fillId="25" borderId="21" xfId="0" applyFill="1" applyBorder="1"/>
    <xf numFmtId="0" fontId="16" fillId="0" borderId="0" xfId="0" applyFont="1" applyBorder="1" applyAlignment="1"/>
    <xf numFmtId="0" fontId="10" fillId="25" borderId="0" xfId="0" applyFont="1" applyFill="1" applyBorder="1" applyAlignment="1"/>
    <xf numFmtId="0" fontId="0" fillId="25" borderId="0" xfId="0" applyFill="1" applyBorder="1" applyAlignment="1">
      <alignment vertical="justify"/>
    </xf>
    <xf numFmtId="0" fontId="5" fillId="25" borderId="19" xfId="0" applyFont="1" applyFill="1" applyBorder="1"/>
    <xf numFmtId="164" fontId="67" fillId="25" borderId="0" xfId="0" applyNumberFormat="1" applyFont="1" applyFill="1" applyBorder="1" applyAlignment="1">
      <alignment horizontal="center"/>
    </xf>
    <xf numFmtId="3" fontId="11" fillId="25" borderId="0" xfId="0" applyNumberFormat="1" applyFont="1" applyFill="1" applyBorder="1" applyAlignment="1">
      <alignment horizontal="center"/>
    </xf>
    <xf numFmtId="167" fontId="67" fillId="25" borderId="0" xfId="0" applyNumberFormat="1" applyFont="1" applyFill="1" applyBorder="1" applyAlignment="1">
      <alignment horizontal="center"/>
    </xf>
    <xf numFmtId="0" fontId="70" fillId="25" borderId="0" xfId="0" applyFont="1" applyFill="1" applyBorder="1"/>
    <xf numFmtId="167" fontId="92" fillId="25" borderId="0" xfId="0" applyNumberFormat="1" applyFont="1" applyFill="1" applyBorder="1" applyAlignment="1">
      <alignment horizontal="center"/>
    </xf>
    <xf numFmtId="0" fontId="92" fillId="25" borderId="0" xfId="0" applyFont="1" applyFill="1" applyBorder="1" applyAlignment="1">
      <alignment vertical="center"/>
    </xf>
    <xf numFmtId="0" fontId="73" fillId="25" borderId="19" xfId="0" applyFont="1" applyFill="1" applyBorder="1"/>
    <xf numFmtId="0" fontId="13" fillId="25" borderId="0" xfId="0" applyFont="1" applyFill="1"/>
    <xf numFmtId="167" fontId="11" fillId="25" borderId="0" xfId="0" applyNumberFormat="1" applyFont="1" applyFill="1" applyBorder="1" applyAlignment="1">
      <alignment horizontal="center"/>
    </xf>
    <xf numFmtId="0" fontId="10" fillId="25" borderId="19" xfId="0" applyFont="1" applyFill="1" applyBorder="1"/>
    <xf numFmtId="167" fontId="12" fillId="25" borderId="0" xfId="0" applyNumberFormat="1" applyFont="1" applyFill="1" applyBorder="1"/>
    <xf numFmtId="0" fontId="21" fillId="25" borderId="0" xfId="0" applyFont="1" applyFill="1"/>
    <xf numFmtId="0" fontId="74" fillId="25" borderId="19" xfId="0" applyFont="1" applyFill="1" applyBorder="1"/>
    <xf numFmtId="0" fontId="6" fillId="25" borderId="19" xfId="0" applyFont="1" applyFill="1" applyBorder="1"/>
    <xf numFmtId="165" fontId="12" fillId="25" borderId="0" xfId="0" applyNumberFormat="1" applyFont="1" applyFill="1" applyBorder="1" applyAlignment="1">
      <alignment horizontal="center"/>
    </xf>
    <xf numFmtId="165" fontId="3" fillId="25" borderId="0" xfId="0" applyNumberFormat="1" applyFont="1" applyFill="1" applyBorder="1" applyAlignment="1">
      <alignment horizontal="center"/>
    </xf>
    <xf numFmtId="0" fontId="16" fillId="25" borderId="11" xfId="0" applyFont="1" applyFill="1" applyBorder="1" applyAlignment="1">
      <alignment horizontal="center"/>
    </xf>
    <xf numFmtId="0" fontId="29" fillId="25" borderId="11" xfId="0" applyFont="1" applyFill="1" applyBorder="1" applyAlignment="1">
      <alignment horizontal="center"/>
    </xf>
    <xf numFmtId="0" fontId="12" fillId="25" borderId="0" xfId="0" applyFont="1" applyFill="1" applyBorder="1" applyAlignment="1">
      <alignment horizontal="center"/>
    </xf>
    <xf numFmtId="1" fontId="11" fillId="25" borderId="0" xfId="0" applyNumberFormat="1" applyFont="1" applyFill="1" applyBorder="1" applyAlignment="1">
      <alignment horizontal="center"/>
    </xf>
    <xf numFmtId="169" fontId="12" fillId="25" borderId="0" xfId="0" applyNumberFormat="1" applyFont="1" applyFill="1" applyBorder="1" applyAlignment="1">
      <alignment horizontal="center"/>
    </xf>
    <xf numFmtId="169" fontId="67" fillId="25" borderId="0" xfId="0" applyNumberFormat="1" applyFont="1" applyFill="1" applyBorder="1" applyAlignment="1">
      <alignment horizontal="center"/>
    </xf>
    <xf numFmtId="165" fontId="36" fillId="25" borderId="0" xfId="0" applyNumberFormat="1" applyFont="1" applyFill="1" applyBorder="1" applyAlignment="1">
      <alignment horizontal="center"/>
    </xf>
    <xf numFmtId="165" fontId="16" fillId="25" borderId="0" xfId="0" applyNumberFormat="1" applyFont="1" applyFill="1" applyBorder="1" applyAlignment="1">
      <alignment horizontal="right"/>
    </xf>
    <xf numFmtId="0" fontId="14" fillId="32" borderId="19" xfId="0" applyFont="1" applyFill="1" applyBorder="1" applyAlignment="1">
      <alignment horizontal="center" vertical="center"/>
    </xf>
    <xf numFmtId="0" fontId="16" fillId="0" borderId="0" xfId="0" applyFont="1" applyBorder="1" applyAlignment="1">
      <alignment vertical="center"/>
    </xf>
    <xf numFmtId="0" fontId="0" fillId="25" borderId="0" xfId="0" applyFill="1" applyBorder="1" applyAlignment="1"/>
    <xf numFmtId="165" fontId="67" fillId="25" borderId="0" xfId="0" applyNumberFormat="1" applyFont="1" applyFill="1" applyBorder="1" applyAlignment="1">
      <alignment horizontal="right"/>
    </xf>
    <xf numFmtId="0" fontId="11" fillId="25" borderId="0" xfId="0" applyFont="1" applyFill="1" applyBorder="1" applyAlignment="1">
      <alignment horizontal="center" vertical="distributed"/>
    </xf>
    <xf numFmtId="0" fontId="11" fillId="25" borderId="10" xfId="0" applyFont="1" applyFill="1" applyBorder="1" applyAlignment="1">
      <alignment vertical="center"/>
    </xf>
    <xf numFmtId="0" fontId="11" fillId="25" borderId="12" xfId="0" applyFont="1" applyFill="1" applyBorder="1" applyAlignment="1">
      <alignment horizontal="center"/>
    </xf>
    <xf numFmtId="0" fontId="23" fillId="25" borderId="0" xfId="0" applyFont="1" applyFill="1"/>
    <xf numFmtId="0" fontId="23" fillId="25" borderId="20" xfId="0" applyFont="1" applyFill="1" applyBorder="1"/>
    <xf numFmtId="0" fontId="23" fillId="25" borderId="0" xfId="0" applyFont="1" applyFill="1" applyBorder="1" applyAlignment="1">
      <alignment horizontal="left"/>
    </xf>
    <xf numFmtId="0" fontId="23" fillId="25" borderId="0" xfId="0" applyFont="1" applyFill="1" applyBorder="1"/>
    <xf numFmtId="0" fontId="23" fillId="0" borderId="0" xfId="0" applyFont="1"/>
    <xf numFmtId="0" fontId="13" fillId="25" borderId="20" xfId="0" applyFont="1" applyFill="1" applyBorder="1"/>
    <xf numFmtId="0" fontId="21" fillId="25" borderId="20" xfId="0" applyFont="1" applyFill="1" applyBorder="1"/>
    <xf numFmtId="0" fontId="49" fillId="25" borderId="20" xfId="0" applyFont="1" applyFill="1" applyBorder="1"/>
    <xf numFmtId="0" fontId="79" fillId="25" borderId="0" xfId="0" applyFont="1" applyFill="1"/>
    <xf numFmtId="0" fontId="76" fillId="25" borderId="0" xfId="0" applyFont="1" applyFill="1" applyBorder="1" applyAlignment="1">
      <alignment horizontal="center"/>
    </xf>
    <xf numFmtId="0" fontId="80" fillId="25" borderId="0" xfId="0" applyFont="1" applyFill="1" applyBorder="1"/>
    <xf numFmtId="164" fontId="76" fillId="25" borderId="0" xfId="0" applyNumberFormat="1" applyFont="1" applyFill="1" applyBorder="1" applyAlignment="1">
      <alignment horizontal="center"/>
    </xf>
    <xf numFmtId="0" fontId="79" fillId="0" borderId="0" xfId="0" applyFont="1"/>
    <xf numFmtId="0" fontId="0" fillId="26" borderId="0" xfId="0" applyFill="1" applyBorder="1" applyAlignment="1">
      <alignment vertical="justify" wrapText="1"/>
    </xf>
    <xf numFmtId="0" fontId="55" fillId="25" borderId="0" xfId="0" applyFont="1" applyFill="1"/>
    <xf numFmtId="0" fontId="55" fillId="25" borderId="0" xfId="0" applyFont="1" applyFill="1" applyBorder="1"/>
    <xf numFmtId="0" fontId="94" fillId="25" borderId="0" xfId="0" applyFont="1" applyFill="1" applyBorder="1" applyAlignment="1">
      <alignment vertical="center"/>
    </xf>
    <xf numFmtId="167" fontId="92" fillId="25" borderId="0" xfId="0" applyNumberFormat="1" applyFont="1" applyFill="1" applyBorder="1" applyAlignment="1">
      <alignment horizontal="right" vertical="center" indent="1"/>
    </xf>
    <xf numFmtId="2" fontId="92" fillId="26" borderId="0" xfId="0" applyNumberFormat="1" applyFont="1" applyFill="1" applyBorder="1" applyAlignment="1">
      <alignment horizontal="right" vertical="center"/>
    </xf>
    <xf numFmtId="2" fontId="95" fillId="26" borderId="0" xfId="0" applyNumberFormat="1" applyFont="1" applyFill="1" applyBorder="1" applyAlignment="1">
      <alignment horizontal="right"/>
    </xf>
    <xf numFmtId="0" fontId="55" fillId="0" borderId="0" xfId="0" applyFont="1"/>
    <xf numFmtId="2" fontId="3" fillId="26" borderId="0" xfId="0" applyNumberFormat="1" applyFont="1" applyFill="1" applyBorder="1" applyAlignment="1">
      <alignment horizontal="right"/>
    </xf>
    <xf numFmtId="2" fontId="16" fillId="26" borderId="0" xfId="0" applyNumberFormat="1" applyFont="1" applyFill="1" applyBorder="1" applyAlignment="1">
      <alignment horizontal="right"/>
    </xf>
    <xf numFmtId="2" fontId="0" fillId="26" borderId="0" xfId="0" applyNumberFormat="1" applyFill="1" applyAlignment="1">
      <alignment horizontal="right"/>
    </xf>
    <xf numFmtId="0" fontId="92" fillId="25" borderId="0" xfId="0" applyFont="1" applyFill="1" applyBorder="1" applyAlignment="1">
      <alignment horizontal="right" vertical="center"/>
    </xf>
    <xf numFmtId="0" fontId="95" fillId="25" borderId="0" xfId="0" applyFont="1" applyFill="1" applyBorder="1" applyAlignment="1">
      <alignment horizontal="right"/>
    </xf>
    <xf numFmtId="0" fontId="55" fillId="26" borderId="0" xfId="0" applyFont="1" applyFill="1"/>
    <xf numFmtId="0" fontId="55" fillId="26" borderId="0" xfId="0" applyFont="1" applyFill="1" applyBorder="1"/>
    <xf numFmtId="2" fontId="92" fillId="25" borderId="0" xfId="0" applyNumberFormat="1" applyFont="1" applyFill="1" applyBorder="1" applyAlignment="1">
      <alignment horizontal="right" vertical="center"/>
    </xf>
    <xf numFmtId="4" fontId="55" fillId="0" borderId="0" xfId="0" applyNumberFormat="1" applyFont="1"/>
    <xf numFmtId="4" fontId="3" fillId="25" borderId="0" xfId="0" applyNumberFormat="1" applyFont="1" applyFill="1" applyBorder="1" applyAlignment="1">
      <alignment horizontal="right"/>
    </xf>
    <xf numFmtId="0" fontId="3" fillId="25" borderId="0" xfId="0" applyFont="1" applyFill="1" applyBorder="1" applyAlignment="1">
      <alignment horizontal="right"/>
    </xf>
    <xf numFmtId="0" fontId="0" fillId="0" borderId="0" xfId="0" applyAlignment="1"/>
    <xf numFmtId="167" fontId="92" fillId="25" borderId="0" xfId="59" applyNumberFormat="1" applyFont="1" applyFill="1" applyBorder="1" applyAlignment="1">
      <alignment horizontal="right" indent="1"/>
    </xf>
    <xf numFmtId="167" fontId="12" fillId="25" borderId="0" xfId="59" applyNumberFormat="1" applyFont="1" applyFill="1" applyBorder="1" applyAlignment="1">
      <alignment horizontal="right" indent="1"/>
    </xf>
    <xf numFmtId="0" fontId="16" fillId="26" borderId="0" xfId="0" applyFont="1" applyFill="1" applyBorder="1" applyAlignment="1">
      <alignment horizontal="right"/>
    </xf>
    <xf numFmtId="164" fontId="16" fillId="25" borderId="0" xfId="0" applyNumberFormat="1" applyFont="1" applyFill="1" applyBorder="1" applyAlignment="1">
      <alignment horizontal="right"/>
    </xf>
    <xf numFmtId="0" fontId="126" fillId="26" borderId="16" xfId="0" applyFont="1" applyFill="1" applyBorder="1" applyAlignment="1">
      <alignment vertical="center"/>
    </xf>
    <xf numFmtId="0" fontId="126" fillId="26" borderId="17" xfId="0" applyFont="1" applyFill="1" applyBorder="1" applyAlignment="1">
      <alignment vertical="center"/>
    </xf>
    <xf numFmtId="0" fontId="8" fillId="25" borderId="0" xfId="0" applyFont="1" applyFill="1" applyBorder="1" applyAlignment="1"/>
    <xf numFmtId="0" fontId="11" fillId="26" borderId="11" xfId="0" applyFont="1" applyFill="1" applyBorder="1" applyAlignment="1">
      <alignment horizontal="center"/>
    </xf>
    <xf numFmtId="164" fontId="104" fillId="25" borderId="0" xfId="0" applyNumberFormat="1" applyFont="1" applyFill="1" applyBorder="1" applyAlignment="1">
      <alignment horizontal="center"/>
    </xf>
    <xf numFmtId="164" fontId="107" fillId="25" borderId="0" xfId="0" applyNumberFormat="1" applyFont="1" applyFill="1" applyBorder="1" applyAlignment="1">
      <alignment horizontal="right"/>
    </xf>
    <xf numFmtId="164" fontId="107" fillId="26" borderId="0" xfId="0" applyNumberFormat="1" applyFont="1" applyFill="1" applyBorder="1" applyAlignment="1">
      <alignment horizontal="right"/>
    </xf>
    <xf numFmtId="0" fontId="0" fillId="25" borderId="0" xfId="0" applyFill="1" applyAlignment="1"/>
    <xf numFmtId="0" fontId="0" fillId="25" borderId="20" xfId="0" applyFill="1" applyBorder="1" applyAlignment="1"/>
    <xf numFmtId="0" fontId="0" fillId="26" borderId="0" xfId="0" applyFill="1" applyAlignment="1"/>
    <xf numFmtId="0" fontId="5" fillId="25" borderId="0" xfId="0" applyFont="1" applyFill="1" applyBorder="1" applyAlignment="1"/>
    <xf numFmtId="0" fontId="3" fillId="25" borderId="0" xfId="0" applyFont="1" applyFill="1" applyBorder="1" applyAlignment="1"/>
    <xf numFmtId="0" fontId="9" fillId="26" borderId="0" xfId="0" applyFont="1" applyFill="1" applyBorder="1" applyAlignment="1"/>
    <xf numFmtId="0" fontId="68" fillId="25" borderId="0" xfId="0" applyFont="1" applyFill="1" applyAlignment="1"/>
    <xf numFmtId="0" fontId="68" fillId="25" borderId="20" xfId="0" applyFont="1" applyFill="1" applyBorder="1" applyAlignment="1"/>
    <xf numFmtId="0" fontId="107" fillId="25" borderId="0" xfId="0" applyFont="1" applyFill="1" applyBorder="1" applyAlignment="1"/>
    <xf numFmtId="0" fontId="107" fillId="26" borderId="0" xfId="0" applyFont="1" applyFill="1" applyBorder="1" applyAlignment="1"/>
    <xf numFmtId="0" fontId="94" fillId="25" borderId="0" xfId="0" applyFont="1" applyFill="1" applyBorder="1" applyAlignment="1"/>
    <xf numFmtId="0" fontId="68" fillId="0" borderId="0" xfId="0" applyFont="1" applyAlignment="1"/>
    <xf numFmtId="164" fontId="64" fillId="25" borderId="0" xfId="0" applyNumberFormat="1" applyFont="1" applyFill="1" applyBorder="1" applyAlignment="1">
      <alignment horizontal="center"/>
    </xf>
    <xf numFmtId="0" fontId="65" fillId="25" borderId="0" xfId="0" applyFont="1" applyFill="1" applyBorder="1" applyAlignment="1"/>
    <xf numFmtId="0" fontId="106" fillId="25" borderId="0" xfId="0" applyFont="1" applyFill="1" applyBorder="1" applyAlignment="1"/>
    <xf numFmtId="0" fontId="73" fillId="25" borderId="0" xfId="0" applyFont="1" applyFill="1" applyBorder="1" applyAlignment="1"/>
    <xf numFmtId="0" fontId="0" fillId="26" borderId="20" xfId="0" applyFill="1" applyBorder="1" applyAlignment="1"/>
    <xf numFmtId="0" fontId="50" fillId="25" borderId="0" xfId="0" applyFont="1" applyFill="1" applyBorder="1" applyAlignment="1">
      <alignment vertical="top"/>
    </xf>
    <xf numFmtId="0" fontId="9" fillId="25" borderId="0" xfId="0" applyFont="1" applyFill="1" applyBorder="1"/>
    <xf numFmtId="0" fontId="127" fillId="26" borderId="16" xfId="0" applyFont="1" applyFill="1" applyBorder="1" applyAlignment="1">
      <alignment vertical="center"/>
    </xf>
    <xf numFmtId="0" fontId="127" fillId="26" borderId="17" xfId="0" applyFont="1" applyFill="1" applyBorder="1" applyAlignment="1">
      <alignment vertical="center"/>
    </xf>
    <xf numFmtId="168" fontId="12" fillId="25" borderId="0" xfId="0" applyNumberFormat="1" applyFont="1" applyFill="1" applyBorder="1"/>
    <xf numFmtId="0" fontId="67" fillId="26" borderId="0" xfId="0" applyFont="1" applyFill="1" applyBorder="1" applyAlignment="1">
      <alignment horizontal="left"/>
    </xf>
    <xf numFmtId="0" fontId="9" fillId="26" borderId="0" xfId="0" applyFont="1" applyFill="1" applyBorder="1"/>
    <xf numFmtId="164" fontId="84" fillId="25" borderId="0" xfId="0" applyNumberFormat="1" applyFont="1" applyFill="1" applyBorder="1" applyAlignment="1">
      <alignment horizontal="center"/>
    </xf>
    <xf numFmtId="0" fontId="85" fillId="25" borderId="0" xfId="0" applyFont="1" applyFill="1" applyBorder="1" applyAlignment="1">
      <alignment vertical="center"/>
    </xf>
    <xf numFmtId="0" fontId="56" fillId="25" borderId="0" xfId="0" applyFont="1" applyFill="1" applyBorder="1"/>
    <xf numFmtId="0" fontId="107" fillId="25" borderId="0" xfId="0" applyFont="1" applyFill="1" applyBorder="1"/>
    <xf numFmtId="3" fontId="10" fillId="25" borderId="0" xfId="0" applyNumberFormat="1" applyFont="1" applyFill="1" applyBorder="1"/>
    <xf numFmtId="0" fontId="21" fillId="25" borderId="0" xfId="0" applyFont="1" applyFill="1" applyBorder="1"/>
    <xf numFmtId="0" fontId="11" fillId="25" borderId="0" xfId="0" applyFont="1" applyFill="1" applyBorder="1" applyAlignment="1">
      <alignment horizontal="right"/>
    </xf>
    <xf numFmtId="164" fontId="12" fillId="27" borderId="0" xfId="40" applyNumberFormat="1" applyFont="1" applyFill="1" applyBorder="1" applyAlignment="1">
      <alignment horizontal="center" wrapText="1"/>
    </xf>
    <xf numFmtId="2" fontId="107" fillId="25" borderId="0" xfId="62" applyNumberFormat="1" applyFont="1" applyFill="1" applyBorder="1" applyAlignment="1">
      <alignment horizontal="right" vertical="center" wrapText="1"/>
    </xf>
    <xf numFmtId="49" fontId="50" fillId="24" borderId="0" xfId="40" applyNumberFormat="1" applyFont="1" applyFill="1" applyBorder="1" applyAlignment="1">
      <alignment horizontal="center" vertical="center" wrapText="1"/>
    </xf>
    <xf numFmtId="49" fontId="50" fillId="25" borderId="0" xfId="62" applyNumberFormat="1" applyFont="1" applyFill="1" applyBorder="1" applyAlignment="1">
      <alignment horizontal="right" vertical="center"/>
    </xf>
    <xf numFmtId="0" fontId="50" fillId="25" borderId="0" xfId="62" applyFont="1" applyFill="1" applyBorder="1" applyAlignment="1">
      <alignment horizontal="right" vertical="center"/>
    </xf>
    <xf numFmtId="167" fontId="12" fillId="26" borderId="0" xfId="62" applyNumberFormat="1" applyFont="1" applyFill="1" applyBorder="1" applyAlignment="1">
      <alignment horizontal="right" indent="1"/>
    </xf>
    <xf numFmtId="0" fontId="48" fillId="25" borderId="0" xfId="70" applyFont="1" applyFill="1" applyBorder="1"/>
    <xf numFmtId="3" fontId="48" fillId="25" borderId="0" xfId="70" applyNumberFormat="1" applyFont="1" applyFill="1" applyBorder="1" applyAlignment="1">
      <alignment horizontal="center"/>
    </xf>
    <xf numFmtId="49" fontId="12" fillId="25" borderId="12" xfId="70" applyNumberFormat="1" applyFont="1" applyFill="1" applyBorder="1" applyAlignment="1">
      <alignment horizontal="center" vertical="center" wrapText="1"/>
    </xf>
    <xf numFmtId="49" fontId="12" fillId="25" borderId="0" xfId="70" applyNumberFormat="1" applyFont="1" applyFill="1" applyBorder="1" applyAlignment="1">
      <alignment horizontal="center" vertical="center" wrapText="1"/>
    </xf>
    <xf numFmtId="164" fontId="12" fillId="24" borderId="10" xfId="40" applyNumberFormat="1" applyFont="1" applyFill="1" applyBorder="1" applyAlignment="1">
      <alignment horizontal="center" wrapText="1"/>
    </xf>
    <xf numFmtId="164" fontId="12" fillId="24" borderId="11" xfId="40" applyNumberFormat="1" applyFont="1" applyFill="1" applyBorder="1" applyAlignment="1">
      <alignment horizontal="center" wrapText="1"/>
    </xf>
    <xf numFmtId="0" fontId="8" fillId="25" borderId="0" xfId="62" applyFont="1" applyFill="1" applyBorder="1" applyAlignment="1">
      <alignment horizontal="center"/>
    </xf>
    <xf numFmtId="0" fontId="114" fillId="25" borderId="0" xfId="62" applyFont="1" applyFill="1" applyBorder="1" applyAlignment="1">
      <alignment vertical="center"/>
    </xf>
    <xf numFmtId="0" fontId="11" fillId="25" borderId="11" xfId="79" applyFont="1" applyFill="1" applyBorder="1" applyAlignment="1">
      <alignment horizontal="center" vertical="center"/>
    </xf>
    <xf numFmtId="3" fontId="18" fillId="25" borderId="0" xfId="79" applyNumberFormat="1" applyFont="1" applyFill="1" applyBorder="1" applyAlignment="1">
      <alignment horizontal="center" vertical="center"/>
    </xf>
    <xf numFmtId="167" fontId="92" fillId="27" borderId="0" xfId="40" applyNumberFormat="1" applyFont="1" applyFill="1" applyBorder="1" applyAlignment="1">
      <alignment horizontal="right" wrapText="1" indent="1"/>
    </xf>
    <xf numFmtId="0" fontId="93" fillId="26" borderId="0" xfId="62" applyFont="1" applyFill="1" applyBorder="1"/>
    <xf numFmtId="167" fontId="12" fillId="27" borderId="0" xfId="40" applyNumberFormat="1" applyFont="1" applyFill="1" applyBorder="1" applyAlignment="1">
      <alignment horizontal="right" wrapText="1" indent="1"/>
    </xf>
    <xf numFmtId="0" fontId="13" fillId="26" borderId="0" xfId="62" applyFont="1" applyFill="1" applyBorder="1"/>
    <xf numFmtId="0" fontId="2" fillId="26" borderId="0" xfId="62" applyFill="1" applyBorder="1"/>
    <xf numFmtId="165" fontId="92" fillId="27" borderId="0" xfId="58" applyNumberFormat="1" applyFont="1" applyFill="1" applyBorder="1" applyAlignment="1">
      <alignment horizontal="right" wrapText="1" indent="1"/>
    </xf>
    <xf numFmtId="0" fontId="93" fillId="26" borderId="0" xfId="62" applyFont="1" applyFill="1"/>
    <xf numFmtId="2" fontId="12" fillId="27" borderId="0" xfId="40" applyNumberFormat="1" applyFont="1" applyFill="1" applyBorder="1" applyAlignment="1">
      <alignment horizontal="right" wrapText="1" indent="1"/>
    </xf>
    <xf numFmtId="167" fontId="92" fillId="26" borderId="0" xfId="62" applyNumberFormat="1" applyFont="1" applyFill="1" applyBorder="1" applyAlignment="1">
      <alignment horizontal="right" indent="1"/>
    </xf>
    <xf numFmtId="0" fontId="16" fillId="25" borderId="0" xfId="62" applyFont="1" applyFill="1" applyBorder="1" applyAlignment="1">
      <alignment horizontal="right"/>
    </xf>
    <xf numFmtId="0" fontId="15" fillId="45" borderId="62" xfId="62" applyFont="1" applyFill="1" applyBorder="1" applyAlignment="1">
      <alignment vertical="center"/>
    </xf>
    <xf numFmtId="0" fontId="4" fillId="45" borderId="63" xfId="62" applyFont="1" applyFill="1" applyBorder="1" applyAlignment="1">
      <alignment vertical="center"/>
    </xf>
    <xf numFmtId="0" fontId="4" fillId="45" borderId="64" xfId="62" applyFont="1" applyFill="1" applyBorder="1" applyAlignment="1">
      <alignment vertical="center"/>
    </xf>
    <xf numFmtId="0" fontId="78" fillId="25" borderId="65" xfId="62" applyFont="1" applyFill="1" applyBorder="1" applyAlignment="1">
      <alignment horizontal="left" vertical="center" indent="1"/>
    </xf>
    <xf numFmtId="0" fontId="13" fillId="25" borderId="66" xfId="62" applyFont="1" applyFill="1" applyBorder="1" applyAlignment="1">
      <alignment vertical="center"/>
    </xf>
    <xf numFmtId="164" fontId="18" fillId="25" borderId="0" xfId="62" applyNumberFormat="1" applyFont="1" applyFill="1" applyBorder="1" applyAlignment="1">
      <alignment horizontal="center"/>
    </xf>
    <xf numFmtId="0" fontId="11" fillId="25" borderId="10" xfId="62" applyFont="1" applyFill="1" applyBorder="1" applyAlignment="1">
      <alignment horizontal="center"/>
    </xf>
    <xf numFmtId="0" fontId="67" fillId="25" borderId="0" xfId="62" applyFont="1" applyFill="1" applyBorder="1" applyAlignment="1">
      <alignment horizontal="left"/>
    </xf>
    <xf numFmtId="0" fontId="78" fillId="25" borderId="0" xfId="62" applyFont="1" applyFill="1" applyBorder="1" applyAlignment="1">
      <alignment horizontal="center" wrapText="1"/>
    </xf>
    <xf numFmtId="0" fontId="2" fillId="25" borderId="0" xfId="62" applyFill="1" applyBorder="1" applyAlignment="1">
      <alignment horizontal="right" indent="2"/>
    </xf>
    <xf numFmtId="0" fontId="10" fillId="25" borderId="0" xfId="62" applyFont="1" applyFill="1"/>
    <xf numFmtId="0" fontId="10" fillId="25" borderId="0" xfId="62" applyFont="1" applyFill="1" applyBorder="1" applyAlignment="1">
      <alignment horizontal="right" indent="2"/>
    </xf>
    <xf numFmtId="0" fontId="10" fillId="0" borderId="0" xfId="62" applyFont="1"/>
    <xf numFmtId="0" fontId="28" fillId="25" borderId="0" xfId="62" applyFont="1" applyFill="1"/>
    <xf numFmtId="0" fontId="28" fillId="25" borderId="0" xfId="62" applyFont="1" applyFill="1" applyBorder="1"/>
    <xf numFmtId="0" fontId="28" fillId="25" borderId="0" xfId="62" applyFont="1" applyFill="1" applyBorder="1" applyAlignment="1">
      <alignment horizontal="right" indent="2"/>
    </xf>
    <xf numFmtId="0" fontId="28" fillId="0" borderId="0" xfId="62" applyFont="1"/>
    <xf numFmtId="0" fontId="78" fillId="25" borderId="0" xfId="62" applyFont="1" applyFill="1" applyBorder="1" applyAlignment="1">
      <alignment horizontal="center"/>
    </xf>
    <xf numFmtId="0" fontId="78" fillId="25" borderId="0" xfId="62" applyFont="1" applyFill="1" applyBorder="1" applyAlignment="1">
      <alignment horizontal="left" vertical="center" indent="1"/>
    </xf>
    <xf numFmtId="0" fontId="57" fillId="25" borderId="0" xfId="62" applyFont="1" applyFill="1"/>
    <xf numFmtId="0" fontId="57" fillId="25" borderId="0" xfId="62" applyFont="1" applyFill="1" applyBorder="1"/>
    <xf numFmtId="164" fontId="18" fillId="24" borderId="0" xfId="40" applyNumberFormat="1" applyFont="1" applyFill="1" applyBorder="1" applyAlignment="1">
      <alignment horizontal="center" wrapText="1"/>
    </xf>
    <xf numFmtId="1" fontId="11" fillId="24" borderId="11" xfId="40" applyNumberFormat="1" applyFont="1" applyFill="1" applyBorder="1" applyAlignment="1">
      <alignment horizontal="center" wrapText="1"/>
    </xf>
    <xf numFmtId="0" fontId="57" fillId="0" borderId="0" xfId="62" applyFont="1"/>
    <xf numFmtId="3" fontId="18" fillId="24" borderId="0" xfId="40" applyNumberFormat="1" applyFont="1" applyFill="1" applyBorder="1" applyAlignment="1">
      <alignment horizontal="center" wrapText="1"/>
    </xf>
    <xf numFmtId="3" fontId="18" fillId="24" borderId="0" xfId="40" applyNumberFormat="1" applyFont="1" applyFill="1" applyBorder="1" applyAlignment="1">
      <alignment horizontal="right" wrapText="1" indent="2"/>
    </xf>
    <xf numFmtId="3" fontId="11" fillId="24" borderId="0" xfId="40" applyNumberFormat="1" applyFont="1" applyFill="1" applyBorder="1" applyAlignment="1">
      <alignment horizontal="center" wrapText="1"/>
    </xf>
    <xf numFmtId="3" fontId="11" fillId="24" borderId="0" xfId="40" applyNumberFormat="1" applyFont="1" applyFill="1" applyBorder="1" applyAlignment="1">
      <alignment horizontal="right" wrapText="1" indent="2"/>
    </xf>
    <xf numFmtId="164" fontId="11" fillId="25" borderId="0" xfId="40" applyNumberFormat="1" applyFont="1" applyFill="1" applyBorder="1" applyAlignment="1">
      <alignment horizontal="center" wrapText="1"/>
    </xf>
    <xf numFmtId="164" fontId="16" fillId="24" borderId="0" xfId="40" applyNumberFormat="1" applyFont="1" applyFill="1" applyBorder="1" applyAlignment="1">
      <alignment horizontal="right" wrapText="1"/>
    </xf>
    <xf numFmtId="0" fontId="2" fillId="25" borderId="0" xfId="62" applyFill="1" applyBorder="1" applyAlignment="1">
      <alignment vertical="top"/>
    </xf>
    <xf numFmtId="0" fontId="16" fillId="24" borderId="0" xfId="40" applyFont="1" applyFill="1" applyBorder="1" applyAlignment="1">
      <alignment vertical="top"/>
    </xf>
    <xf numFmtId="0" fontId="0" fillId="25" borderId="22" xfId="51" applyFont="1" applyFill="1" applyBorder="1"/>
    <xf numFmtId="0" fontId="5" fillId="25" borderId="0" xfId="51" applyFont="1" applyFill="1" applyBorder="1"/>
    <xf numFmtId="0" fontId="11" fillId="25" borderId="0" xfId="51" applyFont="1" applyFill="1" applyBorder="1" applyAlignment="1">
      <alignment horizontal="center" vertical="center"/>
    </xf>
    <xf numFmtId="49" fontId="11" fillId="25" borderId="0" xfId="51" applyNumberFormat="1" applyFont="1" applyFill="1" applyBorder="1" applyAlignment="1">
      <alignment horizontal="center" vertical="center" wrapText="1"/>
    </xf>
    <xf numFmtId="0" fontId="51" fillId="0" borderId="0" xfId="51" applyFont="1" applyAlignment="1">
      <alignment horizontal="left"/>
    </xf>
    <xf numFmtId="165" fontId="12" fillId="27" borderId="0" xfId="61" applyNumberFormat="1" applyFont="1" applyFill="1" applyBorder="1" applyAlignment="1">
      <alignment horizontal="center" wrapText="1"/>
    </xf>
    <xf numFmtId="0" fontId="24" fillId="26" borderId="0" xfId="51" applyFont="1" applyFill="1" applyAlignment="1">
      <alignment horizontal="left"/>
    </xf>
    <xf numFmtId="4" fontId="49" fillId="26" borderId="0" xfId="51" applyNumberFormat="1" applyFont="1" applyFill="1" applyAlignment="1">
      <alignment horizontal="left"/>
    </xf>
    <xf numFmtId="0" fontId="49" fillId="26" borderId="0" xfId="51" applyFont="1" applyFill="1" applyAlignment="1">
      <alignment horizontal="left"/>
    </xf>
    <xf numFmtId="165" fontId="11" fillId="27" borderId="0" xfId="61" applyNumberFormat="1" applyFont="1" applyFill="1" applyBorder="1" applyAlignment="1">
      <alignment horizontal="center" wrapText="1"/>
    </xf>
    <xf numFmtId="0" fontId="51" fillId="26" borderId="0" xfId="51" applyFont="1" applyFill="1" applyAlignment="1">
      <alignment horizontal="left"/>
    </xf>
    <xf numFmtId="0" fontId="2" fillId="26" borderId="0" xfId="51" applyFont="1" applyFill="1" applyAlignment="1">
      <alignment horizontal="left"/>
    </xf>
    <xf numFmtId="165" fontId="136" fillId="27" borderId="0" xfId="61" applyNumberFormat="1" applyFont="1" applyFill="1" applyBorder="1" applyAlignment="1">
      <alignment horizontal="center" wrapText="1"/>
    </xf>
    <xf numFmtId="4" fontId="137" fillId="26" borderId="0" xfId="51" applyNumberFormat="1" applyFont="1" applyFill="1" applyAlignment="1">
      <alignment horizontal="left"/>
    </xf>
    <xf numFmtId="0" fontId="69" fillId="26" borderId="0" xfId="51" applyFont="1" applyFill="1" applyAlignment="1">
      <alignment horizontal="left"/>
    </xf>
    <xf numFmtId="0" fontId="138" fillId="0" borderId="0" xfId="51" applyFont="1"/>
    <xf numFmtId="0" fontId="69" fillId="0" borderId="0" xfId="51" applyFont="1" applyAlignment="1">
      <alignment horizontal="left"/>
    </xf>
    <xf numFmtId="0" fontId="0" fillId="25" borderId="0" xfId="0" applyFill="1" applyBorder="1" applyAlignment="1">
      <alignment horizontal="left"/>
    </xf>
    <xf numFmtId="0" fontId="12" fillId="24" borderId="0" xfId="40" applyFont="1" applyFill="1" applyBorder="1" applyAlignment="1">
      <alignment horizontal="center"/>
    </xf>
    <xf numFmtId="0" fontId="68" fillId="0" borderId="0" xfId="0" applyFont="1" applyAlignment="1">
      <alignment vertical="center"/>
    </xf>
    <xf numFmtId="0" fontId="35" fillId="25" borderId="0" xfId="0" applyFont="1" applyFill="1" applyBorder="1" applyAlignment="1">
      <alignment horizontal="center"/>
    </xf>
    <xf numFmtId="167" fontId="92" fillId="25" borderId="0" xfId="0" applyNumberFormat="1" applyFont="1" applyFill="1" applyBorder="1" applyAlignment="1"/>
    <xf numFmtId="167" fontId="11" fillId="25" borderId="0" xfId="0" applyNumberFormat="1" applyFont="1" applyFill="1" applyBorder="1" applyAlignment="1"/>
    <xf numFmtId="167" fontId="11" fillId="26" borderId="0" xfId="0" applyNumberFormat="1" applyFont="1" applyFill="1" applyBorder="1" applyAlignment="1"/>
    <xf numFmtId="167" fontId="12" fillId="25" borderId="0" xfId="0" applyNumberFormat="1" applyFont="1" applyFill="1" applyBorder="1" applyAlignment="1"/>
    <xf numFmtId="167" fontId="12" fillId="26" borderId="0" xfId="0" applyNumberFormat="1" applyFont="1" applyFill="1" applyBorder="1" applyAlignment="1"/>
    <xf numFmtId="0" fontId="16" fillId="25" borderId="22" xfId="0" applyFont="1" applyFill="1" applyBorder="1" applyAlignment="1">
      <alignment horizontal="right"/>
    </xf>
    <xf numFmtId="0" fontId="97" fillId="26" borderId="15" xfId="0" applyFont="1" applyFill="1" applyBorder="1" applyAlignment="1"/>
    <xf numFmtId="165" fontId="94" fillId="25" borderId="0" xfId="0" applyNumberFormat="1" applyFont="1" applyFill="1" applyBorder="1" applyAlignment="1">
      <alignment horizontal="right"/>
    </xf>
    <xf numFmtId="165" fontId="10" fillId="25" borderId="0" xfId="0" applyNumberFormat="1" applyFont="1" applyFill="1" applyBorder="1" applyAlignment="1">
      <alignment horizontal="right"/>
    </xf>
    <xf numFmtId="0" fontId="10" fillId="25" borderId="0" xfId="0" applyFont="1" applyFill="1" applyBorder="1" applyAlignment="1">
      <alignment horizontal="right"/>
    </xf>
    <xf numFmtId="0" fontId="94" fillId="25" borderId="0" xfId="0" applyFont="1" applyFill="1" applyBorder="1" applyAlignment="1">
      <alignment horizontal="right"/>
    </xf>
    <xf numFmtId="0" fontId="74" fillId="25" borderId="0" xfId="0" applyFont="1" applyFill="1" applyBorder="1" applyAlignment="1">
      <alignment horizontal="right"/>
    </xf>
    <xf numFmtId="0" fontId="2" fillId="25" borderId="20" xfId="70" applyFill="1" applyBorder="1" applyAlignment="1">
      <alignment vertical="center"/>
    </xf>
    <xf numFmtId="0" fontId="11" fillId="25" borderId="0" xfId="70" applyFont="1" applyFill="1" applyBorder="1" applyAlignment="1">
      <alignment horizontal="center" vertical="center"/>
    </xf>
    <xf numFmtId="0" fontId="11" fillId="25" borderId="0" xfId="70" applyFont="1" applyFill="1" applyBorder="1" applyAlignment="1">
      <alignment vertical="center"/>
    </xf>
    <xf numFmtId="167" fontId="12" fillId="25" borderId="0" xfId="70" applyNumberFormat="1" applyFont="1" applyFill="1" applyBorder="1" applyAlignment="1">
      <alignment horizontal="center"/>
    </xf>
    <xf numFmtId="1" fontId="12" fillId="25" borderId="0" xfId="70" applyNumberFormat="1" applyFont="1" applyFill="1" applyBorder="1" applyAlignment="1">
      <alignment horizontal="center"/>
    </xf>
    <xf numFmtId="0" fontId="93" fillId="0" borderId="0" xfId="63" applyFont="1" applyAlignment="1">
      <alignment horizontal="right"/>
    </xf>
    <xf numFmtId="0" fontId="3" fillId="26" borderId="0" xfId="63" applyFont="1" applyFill="1" applyAlignment="1"/>
    <xf numFmtId="0" fontId="11" fillId="25" borderId="0" xfId="62" applyFont="1" applyFill="1" applyBorder="1" applyAlignment="1">
      <alignment horizontal="left" indent="1"/>
    </xf>
    <xf numFmtId="0" fontId="11" fillId="25" borderId="12" xfId="62" applyFont="1" applyFill="1" applyBorder="1" applyAlignment="1">
      <alignment horizontal="center"/>
    </xf>
    <xf numFmtId="167" fontId="12" fillId="27" borderId="0" xfId="40" applyNumberFormat="1" applyFont="1" applyFill="1" applyBorder="1" applyAlignment="1">
      <alignment horizontal="center" wrapText="1"/>
    </xf>
    <xf numFmtId="2" fontId="92" fillId="24" borderId="0" xfId="40" applyNumberFormat="1" applyFont="1" applyFill="1" applyBorder="1" applyAlignment="1">
      <alignment horizontal="center" vertical="center" wrapText="1"/>
    </xf>
    <xf numFmtId="49" fontId="12" fillId="25" borderId="0" xfId="70" applyNumberFormat="1" applyFont="1" applyFill="1" applyBorder="1" applyAlignment="1">
      <alignment horizontal="left"/>
    </xf>
    <xf numFmtId="0" fontId="12" fillId="25" borderId="0" xfId="70" applyFont="1" applyFill="1" applyBorder="1" applyAlignment="1">
      <alignment horizontal="left"/>
    </xf>
    <xf numFmtId="0" fontId="2" fillId="26" borderId="0" xfId="70" applyFill="1"/>
    <xf numFmtId="0" fontId="1" fillId="26" borderId="0" xfId="69" applyFill="1"/>
    <xf numFmtId="0" fontId="139" fillId="26" borderId="0" xfId="70" applyFont="1" applyFill="1"/>
    <xf numFmtId="0" fontId="140" fillId="26" borderId="0" xfId="70" applyFont="1" applyFill="1"/>
    <xf numFmtId="0" fontId="141" fillId="26" borderId="0" xfId="69" applyFont="1" applyFill="1"/>
    <xf numFmtId="0" fontId="9" fillId="25" borderId="22" xfId="62" applyFont="1" applyFill="1" applyBorder="1" applyAlignment="1">
      <alignment horizontal="left"/>
    </xf>
    <xf numFmtId="0" fontId="92" fillId="25" borderId="0" xfId="70" applyFont="1" applyFill="1" applyBorder="1" applyAlignment="1">
      <alignment horizontal="left"/>
    </xf>
    <xf numFmtId="0" fontId="16" fillId="25" borderId="0" xfId="70" applyFont="1" applyFill="1" applyBorder="1" applyAlignment="1">
      <alignment horizontal="right"/>
    </xf>
    <xf numFmtId="0" fontId="11" fillId="25" borderId="11" xfId="70" applyFont="1" applyFill="1" applyBorder="1" applyAlignment="1">
      <alignment horizontal="center"/>
    </xf>
    <xf numFmtId="167" fontId="12" fillId="27" borderId="0" xfId="40" applyNumberFormat="1" applyFont="1" applyFill="1" applyBorder="1" applyAlignment="1">
      <alignment horizontal="right" wrapText="1" indent="2"/>
    </xf>
    <xf numFmtId="167" fontId="92" fillId="26" borderId="0" xfId="70" applyNumberFormat="1" applyFont="1" applyFill="1" applyBorder="1" applyAlignment="1">
      <alignment horizontal="right" indent="2"/>
    </xf>
    <xf numFmtId="0" fontId="12" fillId="24" borderId="0" xfId="40" applyFont="1" applyFill="1" applyBorder="1" applyAlignment="1">
      <alignment horizontal="left" indent="1"/>
    </xf>
    <xf numFmtId="0" fontId="12" fillId="25" borderId="0" xfId="70" applyFont="1" applyFill="1" applyBorder="1" applyAlignment="1">
      <alignment horizontal="left" indent="1"/>
    </xf>
    <xf numFmtId="0" fontId="9" fillId="25" borderId="0" xfId="70" applyFont="1" applyFill="1" applyBorder="1" applyAlignment="1">
      <alignment horizontal="left"/>
    </xf>
    <xf numFmtId="0" fontId="92" fillId="25" borderId="0" xfId="62" applyFont="1" applyFill="1" applyBorder="1" applyAlignment="1">
      <alignment horizontal="right" vertical="center" indent="3"/>
    </xf>
    <xf numFmtId="0" fontId="95" fillId="25" borderId="0" xfId="62" applyFont="1" applyFill="1" applyBorder="1" applyAlignment="1">
      <alignment horizontal="right" vertical="center" indent="3"/>
    </xf>
    <xf numFmtId="0" fontId="11" fillId="25" borderId="12" xfId="79" applyFont="1" applyFill="1" applyBorder="1" applyAlignment="1">
      <alignment vertical="center" wrapText="1"/>
    </xf>
    <xf numFmtId="0" fontId="11" fillId="25" borderId="0" xfId="79" applyFont="1" applyFill="1" applyBorder="1" applyAlignment="1">
      <alignment horizontal="center" vertical="center"/>
    </xf>
    <xf numFmtId="3" fontId="92" fillId="26" borderId="0" xfId="71" applyNumberFormat="1" applyFont="1" applyFill="1" applyBorder="1" applyAlignment="1">
      <alignment horizontal="right" vertical="center"/>
    </xf>
    <xf numFmtId="0" fontId="12" fillId="27" borderId="0" xfId="40" applyFont="1" applyFill="1" applyBorder="1" applyAlignment="1">
      <alignment horizontal="left" vertical="center"/>
    </xf>
    <xf numFmtId="3" fontId="3" fillId="26" borderId="0" xfId="62" applyNumberFormat="1" applyFont="1" applyFill="1" applyBorder="1" applyAlignment="1">
      <alignment horizontal="right" vertical="center"/>
    </xf>
    <xf numFmtId="0" fontId="2" fillId="0" borderId="18" xfId="70" applyFill="1" applyBorder="1"/>
    <xf numFmtId="0" fontId="2" fillId="25" borderId="18" xfId="70" applyFill="1" applyBorder="1" applyAlignment="1">
      <alignment horizontal="center"/>
    </xf>
    <xf numFmtId="0" fontId="49" fillId="25" borderId="0" xfId="70" applyFont="1" applyFill="1" applyBorder="1" applyAlignment="1">
      <alignment horizontal="left"/>
    </xf>
    <xf numFmtId="0" fontId="49" fillId="25" borderId="0" xfId="70" applyFont="1" applyFill="1" applyBorder="1" applyAlignment="1">
      <alignment horizontal="center"/>
    </xf>
    <xf numFmtId="0" fontId="2" fillId="25" borderId="0" xfId="70" applyFill="1" applyBorder="1" applyAlignment="1">
      <alignment horizontal="center"/>
    </xf>
    <xf numFmtId="0" fontId="130" fillId="25" borderId="20" xfId="70" applyFont="1" applyFill="1" applyBorder="1"/>
    <xf numFmtId="167" fontId="92" fillId="26" borderId="10" xfId="70" applyNumberFormat="1" applyFont="1" applyFill="1" applyBorder="1" applyAlignment="1">
      <alignment horizontal="right" indent="3"/>
    </xf>
    <xf numFmtId="167" fontId="92" fillId="26" borderId="0" xfId="70" applyNumberFormat="1" applyFont="1" applyFill="1" applyBorder="1" applyAlignment="1"/>
    <xf numFmtId="0" fontId="92" fillId="26" borderId="0" xfId="70" applyFont="1" applyFill="1" applyBorder="1" applyAlignment="1">
      <alignment vertical="center"/>
    </xf>
    <xf numFmtId="167" fontId="2" fillId="25" borderId="0" xfId="70" applyNumberFormat="1" applyFill="1" applyBorder="1"/>
    <xf numFmtId="167" fontId="11" fillId="27" borderId="0" xfId="40" applyNumberFormat="1" applyFont="1" applyFill="1" applyBorder="1" applyAlignment="1">
      <alignment horizontal="right" wrapText="1" indent="3"/>
    </xf>
    <xf numFmtId="0" fontId="11" fillId="26" borderId="0" xfId="70" applyFont="1" applyFill="1" applyBorder="1" applyAlignment="1">
      <alignment vertical="center"/>
    </xf>
    <xf numFmtId="167" fontId="12" fillId="26" borderId="0" xfId="70" applyNumberFormat="1" applyFont="1" applyFill="1" applyBorder="1" applyAlignment="1">
      <alignment horizontal="right" indent="2"/>
    </xf>
    <xf numFmtId="167" fontId="12" fillId="27" borderId="0" xfId="40" applyNumberFormat="1" applyFont="1" applyFill="1" applyBorder="1" applyAlignment="1">
      <alignment horizontal="right" wrapText="1" indent="3"/>
    </xf>
    <xf numFmtId="0" fontId="83" fillId="25" borderId="0" xfId="70" applyFont="1" applyFill="1" applyBorder="1"/>
    <xf numFmtId="3" fontId="108" fillId="25" borderId="0" xfId="70" applyNumberFormat="1" applyFont="1" applyFill="1" applyBorder="1" applyAlignment="1">
      <alignment horizontal="left"/>
    </xf>
    <xf numFmtId="0" fontId="16" fillId="25" borderId="0" xfId="70" applyFont="1" applyFill="1" applyBorder="1"/>
    <xf numFmtId="0" fontId="10" fillId="25" borderId="0" xfId="70" applyFont="1" applyFill="1" applyBorder="1" applyAlignment="1">
      <alignment horizontal="center"/>
    </xf>
    <xf numFmtId="0" fontId="11" fillId="25" borderId="0" xfId="70" applyFont="1" applyFill="1" applyBorder="1" applyAlignment="1">
      <alignment horizontal="left" vertical="center" wrapText="1"/>
    </xf>
    <xf numFmtId="0" fontId="2" fillId="0" borderId="0" xfId="70" applyAlignment="1">
      <alignment horizontal="center"/>
    </xf>
    <xf numFmtId="49" fontId="11" fillId="25" borderId="12" xfId="70" applyNumberFormat="1" applyFont="1" applyFill="1" applyBorder="1" applyAlignment="1">
      <alignment horizontal="center" vertical="center" wrapText="1"/>
    </xf>
    <xf numFmtId="0" fontId="11" fillId="25" borderId="12" xfId="70" applyNumberFormat="1" applyFont="1" applyFill="1" applyBorder="1" applyAlignment="1">
      <alignment horizontal="center" vertical="center" wrapText="1"/>
    </xf>
    <xf numFmtId="49" fontId="11" fillId="25" borderId="10" xfId="70" applyNumberFormat="1" applyFont="1" applyFill="1" applyBorder="1" applyAlignment="1">
      <alignment horizontal="center" vertical="center" wrapText="1"/>
    </xf>
    <xf numFmtId="0" fontId="11" fillId="25" borderId="10" xfId="70" applyNumberFormat="1" applyFont="1" applyFill="1" applyBorder="1" applyAlignment="1">
      <alignment horizontal="center" vertical="center" wrapText="1"/>
    </xf>
    <xf numFmtId="0" fontId="2" fillId="26" borderId="0" xfId="70" applyFill="1" applyBorder="1" applyAlignment="1">
      <alignment vertical="center"/>
    </xf>
    <xf numFmtId="0" fontId="2" fillId="26" borderId="0" xfId="70" applyFill="1" applyAlignment="1">
      <alignment horizontal="center" vertical="center"/>
    </xf>
    <xf numFmtId="0" fontId="12" fillId="25" borderId="0" xfId="70" applyFont="1" applyFill="1" applyBorder="1" applyAlignment="1">
      <alignment horizontal="center" vertical="center"/>
    </xf>
    <xf numFmtId="0" fontId="12" fillId="25" borderId="11" xfId="70" applyFont="1" applyFill="1" applyBorder="1" applyAlignment="1">
      <alignment horizontal="center" vertical="center"/>
    </xf>
    <xf numFmtId="0" fontId="12" fillId="25" borderId="10" xfId="70" applyFont="1" applyFill="1" applyBorder="1" applyAlignment="1">
      <alignment horizontal="center" vertical="center"/>
    </xf>
    <xf numFmtId="0" fontId="12" fillId="25" borderId="11" xfId="70" applyFont="1" applyFill="1" applyBorder="1" applyAlignment="1">
      <alignment horizontal="center" vertical="center" wrapText="1"/>
    </xf>
    <xf numFmtId="0" fontId="11" fillId="25" borderId="12" xfId="70" applyFont="1" applyFill="1" applyBorder="1" applyAlignment="1">
      <alignment horizontal="center" vertical="center"/>
    </xf>
    <xf numFmtId="0" fontId="2" fillId="25" borderId="0" xfId="70" applyFill="1" applyAlignment="1">
      <alignment vertical="distributed"/>
    </xf>
    <xf numFmtId="0" fontId="2" fillId="25" borderId="20" xfId="70" applyFill="1" applyBorder="1" applyAlignment="1">
      <alignment vertical="distributed"/>
    </xf>
    <xf numFmtId="0" fontId="92" fillId="26" borderId="0" xfId="70" applyFont="1" applyFill="1" applyBorder="1" applyAlignment="1">
      <alignment vertical="distributed"/>
    </xf>
    <xf numFmtId="0" fontId="2" fillId="26" borderId="0" xfId="70" applyFill="1" applyAlignment="1">
      <alignment horizontal="center" vertical="distributed"/>
    </xf>
    <xf numFmtId="3" fontId="92" fillId="25" borderId="10" xfId="70" applyNumberFormat="1" applyFont="1" applyFill="1" applyBorder="1" applyAlignment="1">
      <alignment horizontal="right" vertical="distributed" indent="1"/>
    </xf>
    <xf numFmtId="3" fontId="92" fillId="25" borderId="10" xfId="70" applyNumberFormat="1" applyFont="1" applyFill="1" applyBorder="1" applyAlignment="1">
      <alignment vertical="distributed"/>
    </xf>
    <xf numFmtId="0" fontId="92" fillId="25" borderId="0" xfId="70" applyFont="1" applyFill="1" applyBorder="1" applyAlignment="1">
      <alignment horizontal="right" vertical="distributed"/>
    </xf>
    <xf numFmtId="3" fontId="92" fillId="25" borderId="0" xfId="70" applyNumberFormat="1" applyFont="1" applyFill="1" applyBorder="1" applyAlignment="1">
      <alignment vertical="distributed"/>
    </xf>
    <xf numFmtId="165" fontId="92" fillId="25" borderId="0" xfId="70" applyNumberFormat="1" applyFont="1" applyFill="1" applyBorder="1" applyAlignment="1">
      <alignment horizontal="right" vertical="distributed" wrapText="1" indent="1"/>
    </xf>
    <xf numFmtId="3" fontId="92" fillId="25" borderId="0" xfId="70" applyNumberFormat="1" applyFont="1" applyFill="1" applyAlignment="1">
      <alignment horizontal="right" vertical="distributed"/>
    </xf>
    <xf numFmtId="3" fontId="92" fillId="25" borderId="0" xfId="70" applyNumberFormat="1" applyFont="1" applyFill="1" applyBorder="1" applyAlignment="1">
      <alignment horizontal="right" vertical="distributed" indent="1"/>
    </xf>
    <xf numFmtId="0" fontId="2" fillId="0" borderId="0" xfId="70" applyAlignment="1">
      <alignment vertical="distributed"/>
    </xf>
    <xf numFmtId="0" fontId="3" fillId="25" borderId="0" xfId="70" applyFont="1" applyFill="1"/>
    <xf numFmtId="0" fontId="3" fillId="25" borderId="20" xfId="70" applyFont="1" applyFill="1" applyBorder="1"/>
    <xf numFmtId="0" fontId="92" fillId="26" borderId="0" xfId="70" applyFont="1" applyFill="1" applyBorder="1"/>
    <xf numFmtId="0" fontId="3" fillId="26" borderId="0" xfId="70" applyFont="1" applyFill="1" applyAlignment="1">
      <alignment horizontal="center"/>
    </xf>
    <xf numFmtId="167" fontId="95" fillId="25" borderId="0" xfId="70" applyNumberFormat="1" applyFont="1" applyFill="1" applyBorder="1" applyAlignment="1">
      <alignment horizontal="right" indent="1"/>
    </xf>
    <xf numFmtId="0" fontId="95" fillId="25" borderId="0" xfId="70" applyFont="1" applyFill="1" applyBorder="1"/>
    <xf numFmtId="167" fontId="92" fillId="25" borderId="0" xfId="70" applyNumberFormat="1" applyFont="1" applyFill="1" applyAlignment="1">
      <alignment horizontal="right" indent="1"/>
    </xf>
    <xf numFmtId="167" fontId="95" fillId="25" borderId="0" xfId="70" applyNumberFormat="1" applyFont="1" applyFill="1" applyBorder="1" applyAlignment="1">
      <alignment horizontal="center"/>
    </xf>
    <xf numFmtId="0" fontId="11" fillId="25" borderId="0" xfId="70" applyFont="1" applyFill="1"/>
    <xf numFmtId="0" fontId="11" fillId="25" borderId="20" xfId="70" applyFont="1" applyFill="1" applyBorder="1"/>
    <xf numFmtId="0" fontId="11" fillId="0" borderId="0" xfId="70" applyFont="1"/>
    <xf numFmtId="0" fontId="11" fillId="26" borderId="0" xfId="70" applyFont="1" applyFill="1" applyAlignment="1">
      <alignment horizontal="center"/>
    </xf>
    <xf numFmtId="3" fontId="11" fillId="25" borderId="0" xfId="70" applyNumberFormat="1" applyFont="1" applyFill="1" applyAlignment="1">
      <alignment horizontal="right" indent="1"/>
    </xf>
    <xf numFmtId="3" fontId="11" fillId="25" borderId="0" xfId="70" applyNumberFormat="1" applyFont="1" applyFill="1" applyBorder="1" applyAlignment="1"/>
    <xf numFmtId="0" fontId="35" fillId="25" borderId="0" xfId="70" applyFont="1" applyFill="1" applyBorder="1"/>
    <xf numFmtId="167" fontId="11" fillId="25" borderId="0" xfId="70" applyNumberFormat="1" applyFont="1" applyFill="1" applyAlignment="1">
      <alignment horizontal="right" indent="1"/>
    </xf>
    <xf numFmtId="3" fontId="35" fillId="25" borderId="0" xfId="70" applyNumberFormat="1" applyFont="1" applyFill="1"/>
    <xf numFmtId="3" fontId="11" fillId="25" borderId="0" xfId="70" applyNumberFormat="1" applyFont="1" applyFill="1"/>
    <xf numFmtId="165" fontId="11" fillId="25" borderId="0" xfId="70" applyNumberFormat="1" applyFont="1" applyFill="1" applyBorder="1" applyAlignment="1">
      <alignment horizontal="right" indent="1"/>
    </xf>
    <xf numFmtId="167" fontId="35" fillId="25" borderId="0" xfId="70" applyNumberFormat="1" applyFont="1" applyFill="1" applyBorder="1" applyAlignment="1">
      <alignment horizontal="right"/>
    </xf>
    <xf numFmtId="0" fontId="12" fillId="25" borderId="0" xfId="70" applyFont="1" applyFill="1"/>
    <xf numFmtId="0" fontId="12" fillId="25" borderId="20" xfId="70" applyFont="1" applyFill="1" applyBorder="1"/>
    <xf numFmtId="0" fontId="12" fillId="26" borderId="0" xfId="70" applyFont="1" applyFill="1"/>
    <xf numFmtId="0" fontId="12" fillId="26" borderId="0" xfId="70" applyFont="1" applyFill="1" applyAlignment="1">
      <alignment horizontal="left" indent="1"/>
    </xf>
    <xf numFmtId="0" fontId="12" fillId="26" borderId="0" xfId="70" applyFont="1" applyFill="1" applyAlignment="1">
      <alignment horizontal="left" indent="3"/>
    </xf>
    <xf numFmtId="0" fontId="12" fillId="26" borderId="0" xfId="70" applyFont="1" applyFill="1" applyAlignment="1">
      <alignment horizontal="center"/>
    </xf>
    <xf numFmtId="3" fontId="12" fillId="25" borderId="0" xfId="70" applyNumberFormat="1" applyFont="1" applyFill="1" applyAlignment="1">
      <alignment horizontal="right" indent="1"/>
    </xf>
    <xf numFmtId="3" fontId="12" fillId="25" borderId="0" xfId="70" applyNumberFormat="1" applyFont="1" applyFill="1" applyBorder="1" applyAlignment="1"/>
    <xf numFmtId="0" fontId="36" fillId="25" borderId="0" xfId="70" applyFont="1" applyFill="1" applyBorder="1"/>
    <xf numFmtId="167" fontId="12" fillId="25" borderId="0" xfId="70" applyNumberFormat="1" applyFont="1" applyFill="1" applyAlignment="1">
      <alignment horizontal="right" indent="1"/>
    </xf>
    <xf numFmtId="3" fontId="36" fillId="25" borderId="0" xfId="70" applyNumberFormat="1" applyFont="1" applyFill="1"/>
    <xf numFmtId="3" fontId="12" fillId="25" borderId="0" xfId="70" applyNumberFormat="1" applyFont="1" applyFill="1"/>
    <xf numFmtId="165" fontId="12" fillId="25" borderId="0" xfId="70" applyNumberFormat="1" applyFont="1" applyFill="1" applyBorder="1" applyAlignment="1">
      <alignment horizontal="right" indent="1"/>
    </xf>
    <xf numFmtId="167" fontId="36" fillId="25" borderId="0" xfId="70" applyNumberFormat="1" applyFont="1" applyFill="1" applyBorder="1" applyAlignment="1">
      <alignment horizontal="right"/>
    </xf>
    <xf numFmtId="0" fontId="12" fillId="26" borderId="0" xfId="70" applyFont="1" applyFill="1" applyBorder="1" applyAlignment="1">
      <alignment horizontal="left" indent="2"/>
    </xf>
    <xf numFmtId="0" fontId="12" fillId="26" borderId="0" xfId="70" applyFont="1" applyFill="1" applyBorder="1" applyAlignment="1">
      <alignment horizontal="left" indent="4"/>
    </xf>
    <xf numFmtId="0" fontId="12" fillId="26" borderId="0" xfId="70" applyFont="1" applyFill="1" applyAlignment="1">
      <alignment horizontal="left" indent="2"/>
    </xf>
    <xf numFmtId="0" fontId="12" fillId="26" borderId="0" xfId="70" applyFont="1" applyFill="1" applyAlignment="1">
      <alignment horizontal="left" indent="4"/>
    </xf>
    <xf numFmtId="0" fontId="11" fillId="26" borderId="0" xfId="70" applyFont="1" applyFill="1"/>
    <xf numFmtId="3" fontId="35" fillId="25" borderId="0" xfId="70" applyNumberFormat="1" applyFont="1" applyFill="1" applyBorder="1"/>
    <xf numFmtId="3" fontId="11" fillId="25" borderId="0" xfId="70" applyNumberFormat="1" applyFont="1" applyFill="1" applyBorder="1" applyAlignment="1">
      <alignment horizontal="right" indent="1"/>
    </xf>
    <xf numFmtId="3" fontId="11" fillId="25" borderId="0" xfId="70" applyNumberFormat="1" applyFont="1" applyFill="1" applyBorder="1" applyAlignment="1">
      <alignment horizontal="right"/>
    </xf>
    <xf numFmtId="3" fontId="11" fillId="25" borderId="0" xfId="70" applyNumberFormat="1" applyFont="1" applyFill="1" applyBorder="1"/>
    <xf numFmtId="0" fontId="131" fillId="26" borderId="0" xfId="70" applyFont="1" applyFill="1" applyBorder="1"/>
    <xf numFmtId="3" fontId="92" fillId="25" borderId="0" xfId="70" applyNumberFormat="1" applyFont="1" applyFill="1" applyBorder="1" applyAlignment="1"/>
    <xf numFmtId="3" fontId="36" fillId="25" borderId="0" xfId="70" applyNumberFormat="1" applyFont="1" applyFill="1" applyBorder="1"/>
    <xf numFmtId="3" fontId="36" fillId="25" borderId="0" xfId="70" applyNumberFormat="1" applyFont="1" applyFill="1" applyBorder="1" applyAlignment="1">
      <alignment horizontal="right" indent="1"/>
    </xf>
    <xf numFmtId="3" fontId="16" fillId="25" borderId="0" xfId="70" applyNumberFormat="1" applyFont="1" applyFill="1" applyBorder="1" applyAlignment="1">
      <alignment horizontal="left" indent="1"/>
    </xf>
    <xf numFmtId="3" fontId="12" fillId="25" borderId="0" xfId="70" applyNumberFormat="1" applyFont="1" applyFill="1" applyBorder="1" applyAlignment="1">
      <alignment horizontal="right"/>
    </xf>
    <xf numFmtId="3" fontId="12" fillId="25" borderId="0" xfId="70" applyNumberFormat="1" applyFont="1" applyFill="1" applyBorder="1" applyAlignment="1">
      <alignment horizontal="right" indent="1"/>
    </xf>
    <xf numFmtId="1" fontId="12" fillId="25" borderId="0" xfId="70" applyNumberFormat="1" applyFont="1" applyFill="1" applyBorder="1" applyAlignment="1">
      <alignment horizontal="right"/>
    </xf>
    <xf numFmtId="0" fontId="3" fillId="25" borderId="0" xfId="70" applyFont="1" applyFill="1" applyAlignment="1">
      <alignment vertical="top"/>
    </xf>
    <xf numFmtId="0" fontId="3" fillId="25" borderId="20" xfId="70" applyFont="1" applyFill="1" applyBorder="1" applyAlignment="1">
      <alignment vertical="top"/>
    </xf>
    <xf numFmtId="0" fontId="9" fillId="25" borderId="0" xfId="70" applyFont="1" applyFill="1" applyBorder="1" applyAlignment="1">
      <alignment vertical="top"/>
    </xf>
    <xf numFmtId="0" fontId="3" fillId="25" borderId="0" xfId="70" applyFont="1" applyFill="1" applyBorder="1" applyAlignment="1">
      <alignment vertical="top"/>
    </xf>
    <xf numFmtId="0" fontId="3" fillId="25" borderId="0" xfId="70" applyFont="1" applyFill="1" applyBorder="1" applyAlignment="1">
      <alignment horizontal="center" vertical="top"/>
    </xf>
    <xf numFmtId="167" fontId="12" fillId="25" borderId="0" xfId="70" applyNumberFormat="1" applyFont="1" applyFill="1" applyBorder="1" applyAlignment="1">
      <alignment horizontal="center" vertical="top"/>
    </xf>
    <xf numFmtId="0" fontId="12" fillId="25" borderId="0" xfId="70" applyFont="1" applyFill="1" applyBorder="1" applyAlignment="1">
      <alignment horizontal="right" vertical="top"/>
    </xf>
    <xf numFmtId="0" fontId="3" fillId="0" borderId="0" xfId="70" applyFont="1" applyAlignment="1">
      <alignment vertical="top"/>
    </xf>
    <xf numFmtId="0" fontId="3" fillId="25" borderId="0" xfId="70" applyFont="1" applyFill="1" applyBorder="1" applyAlignment="1">
      <alignment horizontal="center"/>
    </xf>
    <xf numFmtId="0" fontId="3" fillId="0" borderId="0" xfId="70" applyFont="1" applyAlignment="1">
      <alignment horizontal="center"/>
    </xf>
    <xf numFmtId="49" fontId="11" fillId="25" borderId="0" xfId="70" applyNumberFormat="1" applyFont="1" applyFill="1" applyBorder="1" applyAlignment="1">
      <alignment horizontal="center" vertical="center"/>
    </xf>
    <xf numFmtId="0" fontId="3" fillId="26" borderId="0" xfId="70" applyFont="1" applyFill="1"/>
    <xf numFmtId="49" fontId="11" fillId="25" borderId="12" xfId="70" applyNumberFormat="1" applyFont="1" applyFill="1" applyBorder="1" applyAlignment="1">
      <alignment vertical="center"/>
    </xf>
    <xf numFmtId="49" fontId="11" fillId="25" borderId="0" xfId="70" applyNumberFormat="1" applyFont="1" applyFill="1" applyBorder="1" applyAlignment="1">
      <alignment vertical="center"/>
    </xf>
    <xf numFmtId="0" fontId="92" fillId="25" borderId="0" xfId="70" applyFont="1" applyFill="1" applyBorder="1"/>
    <xf numFmtId="1" fontId="95" fillId="25" borderId="0" xfId="70" applyNumberFormat="1" applyFont="1" applyFill="1" applyBorder="1" applyAlignment="1">
      <alignment horizontal="center"/>
    </xf>
    <xf numFmtId="1" fontId="95" fillId="25" borderId="0" xfId="70" applyNumberFormat="1" applyFont="1" applyFill="1" applyBorder="1" applyAlignment="1"/>
    <xf numFmtId="3" fontId="92" fillId="25" borderId="0" xfId="70" applyNumberFormat="1" applyFont="1" applyFill="1" applyBorder="1" applyAlignment="1">
      <alignment vertical="center"/>
    </xf>
    <xf numFmtId="1" fontId="12" fillId="25" borderId="0" xfId="70" applyNumberFormat="1" applyFont="1" applyFill="1" applyBorder="1" applyAlignment="1"/>
    <xf numFmtId="3" fontId="12" fillId="26" borderId="0" xfId="70" applyNumberFormat="1" applyFont="1" applyFill="1" applyBorder="1" applyAlignment="1"/>
    <xf numFmtId="0" fontId="16" fillId="25" borderId="0" xfId="70" applyFont="1" applyFill="1" applyBorder="1" applyAlignment="1"/>
    <xf numFmtId="0" fontId="5" fillId="25" borderId="0" xfId="70" applyFont="1" applyFill="1" applyBorder="1" applyAlignment="1">
      <alignment vertical="top"/>
    </xf>
    <xf numFmtId="0" fontId="14" fillId="31" borderId="20" xfId="70" applyFont="1" applyFill="1" applyBorder="1" applyAlignment="1">
      <alignment horizontal="center" vertical="center"/>
    </xf>
    <xf numFmtId="0" fontId="3" fillId="25" borderId="0" xfId="70" applyNumberFormat="1" applyFont="1" applyFill="1" applyBorder="1"/>
    <xf numFmtId="0" fontId="2" fillId="0" borderId="0" xfId="70" applyFill="1" applyAlignment="1">
      <alignment vertical="top"/>
    </xf>
    <xf numFmtId="0" fontId="2" fillId="0" borderId="0" xfId="70" applyFill="1" applyBorder="1" applyAlignment="1">
      <alignment vertical="top"/>
    </xf>
    <xf numFmtId="0" fontId="29" fillId="0" borderId="0" xfId="70" applyFont="1" applyFill="1" applyBorder="1"/>
    <xf numFmtId="0" fontId="5" fillId="0" borderId="0" xfId="70" applyFont="1" applyFill="1" applyBorder="1" applyAlignment="1">
      <alignment vertical="top"/>
    </xf>
    <xf numFmtId="0" fontId="13" fillId="0" borderId="0" xfId="70" applyFont="1" applyFill="1" applyBorder="1"/>
    <xf numFmtId="0" fontId="13" fillId="0" borderId="0" xfId="70" applyFont="1" applyFill="1" applyBorder="1" applyAlignment="1">
      <alignment horizontal="center"/>
    </xf>
    <xf numFmtId="49" fontId="12" fillId="0" borderId="0" xfId="70" applyNumberFormat="1" applyFont="1" applyFill="1" applyBorder="1" applyAlignment="1">
      <alignment horizontal="right"/>
    </xf>
    <xf numFmtId="0" fontId="86" fillId="0" borderId="0" xfId="70" applyFont="1"/>
    <xf numFmtId="0" fontId="119" fillId="37" borderId="0" xfId="68" applyFill="1" applyBorder="1" applyAlignment="1" applyProtection="1"/>
    <xf numFmtId="3" fontId="108" fillId="25" borderId="0" xfId="70" applyNumberFormat="1" applyFont="1" applyFill="1" applyBorder="1" applyAlignment="1">
      <alignment horizontal="left" vertical="top"/>
    </xf>
    <xf numFmtId="0" fontId="29" fillId="25" borderId="0" xfId="70" applyFont="1" applyFill="1" applyBorder="1" applyAlignment="1">
      <alignment vertical="top"/>
    </xf>
    <xf numFmtId="0" fontId="12" fillId="25" borderId="0" xfId="70" applyFont="1" applyFill="1" applyBorder="1" applyAlignment="1">
      <alignment vertical="top"/>
    </xf>
    <xf numFmtId="1" fontId="12" fillId="25" borderId="0" xfId="70" applyNumberFormat="1" applyFont="1" applyFill="1" applyBorder="1" applyAlignment="1">
      <alignment horizontal="center" vertical="top"/>
    </xf>
    <xf numFmtId="1" fontId="12" fillId="25" borderId="0" xfId="70" applyNumberFormat="1" applyFont="1" applyFill="1" applyBorder="1" applyAlignment="1">
      <alignment vertical="top"/>
    </xf>
    <xf numFmtId="0" fontId="2" fillId="25" borderId="0" xfId="70" applyNumberFormat="1" applyFont="1" applyFill="1" applyBorder="1" applyAlignment="1">
      <alignment vertical="top"/>
    </xf>
    <xf numFmtId="0" fontId="3" fillId="0" borderId="0" xfId="62" applyFont="1" applyAlignment="1">
      <alignment horizontal="right"/>
    </xf>
    <xf numFmtId="0" fontId="11" fillId="25" borderId="0" xfId="0" applyFont="1" applyFill="1" applyBorder="1" applyAlignment="1"/>
    <xf numFmtId="0" fontId="12" fillId="25" borderId="0" xfId="0" applyFont="1" applyFill="1" applyBorder="1" applyAlignment="1">
      <alignment horizontal="left"/>
    </xf>
    <xf numFmtId="0" fontId="11" fillId="25" borderId="11" xfId="0" applyFont="1" applyFill="1" applyBorder="1" applyAlignment="1">
      <alignment horizontal="center"/>
    </xf>
    <xf numFmtId="0" fontId="11" fillId="25" borderId="10" xfId="0" applyFont="1" applyFill="1" applyBorder="1" applyAlignment="1">
      <alignment horizontal="center"/>
    </xf>
    <xf numFmtId="0" fontId="16" fillId="25" borderId="0" xfId="0" applyFont="1" applyFill="1" applyBorder="1" applyAlignment="1">
      <alignment horizontal="right"/>
    </xf>
    <xf numFmtId="0" fontId="92" fillId="25" borderId="0" xfId="0" applyFont="1" applyFill="1" applyBorder="1" applyAlignment="1">
      <alignment horizontal="left"/>
    </xf>
    <xf numFmtId="0" fontId="12" fillId="24" borderId="0" xfId="40" applyFont="1" applyFill="1" applyBorder="1" applyAlignment="1">
      <alignment horizontal="left" indent="1"/>
    </xf>
    <xf numFmtId="0" fontId="11" fillId="24" borderId="0" xfId="40" applyFont="1" applyFill="1" applyBorder="1" applyAlignment="1">
      <alignment horizontal="left" wrapText="1"/>
    </xf>
    <xf numFmtId="0" fontId="11" fillId="25" borderId="12" xfId="0" applyFont="1" applyFill="1" applyBorder="1" applyAlignment="1">
      <alignment horizontal="center"/>
    </xf>
    <xf numFmtId="0" fontId="16" fillId="25" borderId="12" xfId="0" applyFont="1" applyFill="1" applyBorder="1" applyAlignment="1">
      <alignment horizontal="center"/>
    </xf>
    <xf numFmtId="0" fontId="16" fillId="25" borderId="0" xfId="62" applyFont="1" applyFill="1" applyBorder="1" applyAlignment="1">
      <alignment horizontal="justify" wrapText="1"/>
    </xf>
    <xf numFmtId="0" fontId="68" fillId="25" borderId="66" xfId="62" applyFont="1" applyFill="1" applyBorder="1" applyAlignment="1">
      <alignment vertical="center"/>
    </xf>
    <xf numFmtId="0" fontId="68" fillId="25" borderId="67" xfId="62" applyFont="1" applyFill="1" applyBorder="1" applyAlignment="1">
      <alignment vertical="center"/>
    </xf>
    <xf numFmtId="0" fontId="11" fillId="25" borderId="12" xfId="62" applyFont="1" applyFill="1" applyBorder="1" applyAlignment="1">
      <alignment horizontal="center"/>
    </xf>
    <xf numFmtId="0" fontId="11" fillId="25" borderId="0" xfId="62" applyFont="1" applyFill="1" applyBorder="1" applyAlignment="1">
      <alignment horizontal="left" indent="1"/>
    </xf>
    <xf numFmtId="0" fontId="29" fillId="25" borderId="0" xfId="62" applyFont="1" applyFill="1" applyBorder="1" applyAlignment="1">
      <alignment wrapText="1"/>
    </xf>
    <xf numFmtId="0" fontId="12" fillId="25" borderId="0" xfId="0" applyNumberFormat="1" applyFont="1" applyFill="1" applyBorder="1" applyAlignment="1">
      <alignment horizontal="left"/>
    </xf>
    <xf numFmtId="0" fontId="9" fillId="25" borderId="23" xfId="0" applyFont="1" applyFill="1" applyBorder="1" applyAlignment="1">
      <alignment horizontal="left"/>
    </xf>
    <xf numFmtId="0" fontId="9" fillId="25" borderId="22" xfId="0" applyFont="1" applyFill="1" applyBorder="1" applyAlignment="1">
      <alignment horizontal="left"/>
    </xf>
    <xf numFmtId="0" fontId="9" fillId="25" borderId="0" xfId="0" applyFont="1" applyFill="1" applyBorder="1" applyAlignment="1">
      <alignment horizontal="left"/>
    </xf>
    <xf numFmtId="0" fontId="5" fillId="25" borderId="0" xfId="0" applyFont="1" applyFill="1" applyBorder="1"/>
    <xf numFmtId="0" fontId="9" fillId="25" borderId="22" xfId="62" applyFont="1" applyFill="1" applyBorder="1" applyAlignment="1">
      <alignment horizontal="left"/>
    </xf>
    <xf numFmtId="0" fontId="16" fillId="24" borderId="19" xfId="61" applyFont="1" applyFill="1" applyBorder="1" applyAlignment="1">
      <alignment horizontal="left" wrapText="1"/>
    </xf>
    <xf numFmtId="0" fontId="11" fillId="25" borderId="0" xfId="0" applyFont="1" applyFill="1" applyBorder="1" applyAlignment="1">
      <alignment horizontal="center"/>
    </xf>
    <xf numFmtId="0" fontId="10" fillId="25" borderId="0" xfId="0" applyFont="1" applyFill="1" applyBorder="1"/>
    <xf numFmtId="3" fontId="57" fillId="0" borderId="0" xfId="62" applyNumberFormat="1" applyFont="1" applyAlignment="1">
      <alignment vertical="center"/>
    </xf>
    <xf numFmtId="1" fontId="2" fillId="0" borderId="0" xfId="70" applyNumberFormat="1"/>
    <xf numFmtId="0" fontId="61" fillId="25" borderId="19" xfId="0" applyFont="1" applyFill="1" applyBorder="1"/>
    <xf numFmtId="0" fontId="5" fillId="25" borderId="19" xfId="0" applyFont="1" applyFill="1" applyBorder="1" applyAlignment="1"/>
    <xf numFmtId="0" fontId="13" fillId="25" borderId="0" xfId="0" applyFont="1" applyFill="1" applyBorder="1" applyAlignment="1">
      <alignment horizontal="left"/>
    </xf>
    <xf numFmtId="0" fontId="0" fillId="25" borderId="23" xfId="0" applyFill="1" applyBorder="1"/>
    <xf numFmtId="0" fontId="11" fillId="25" borderId="0" xfId="0" applyFont="1" applyFill="1" applyBorder="1" applyAlignment="1">
      <alignment horizontal="center" vertical="center"/>
    </xf>
    <xf numFmtId="167" fontId="92" fillId="25" borderId="0" xfId="0" applyNumberFormat="1" applyFont="1" applyFill="1" applyBorder="1" applyAlignment="1">
      <alignment horizontal="right"/>
    </xf>
    <xf numFmtId="0" fontId="13" fillId="0" borderId="0" xfId="0" applyFont="1" applyBorder="1"/>
    <xf numFmtId="167" fontId="0" fillId="0" borderId="0" xfId="0" applyNumberFormat="1"/>
    <xf numFmtId="0" fontId="69" fillId="25" borderId="20" xfId="0" applyFont="1" applyFill="1" applyBorder="1"/>
    <xf numFmtId="168" fontId="92" fillId="25" borderId="0" xfId="0" applyNumberFormat="1" applyFont="1" applyFill="1" applyBorder="1" applyAlignment="1">
      <alignment horizontal="right"/>
    </xf>
    <xf numFmtId="0" fontId="78" fillId="25" borderId="0" xfId="0" applyFont="1" applyFill="1" applyBorder="1"/>
    <xf numFmtId="168" fontId="11" fillId="25" borderId="0" xfId="0" applyNumberFormat="1" applyFont="1" applyFill="1" applyBorder="1" applyAlignment="1">
      <alignment horizontal="right"/>
    </xf>
    <xf numFmtId="0" fontId="67" fillId="25" borderId="0" xfId="0" applyFont="1" applyFill="1" applyBorder="1" applyAlignment="1">
      <alignment horizontal="center"/>
    </xf>
    <xf numFmtId="3" fontId="3" fillId="25" borderId="0" xfId="0" applyNumberFormat="1" applyFont="1" applyFill="1" applyBorder="1" applyAlignment="1">
      <alignment horizontal="right"/>
    </xf>
    <xf numFmtId="164" fontId="67" fillId="24" borderId="0" xfId="40" applyNumberFormat="1" applyFont="1" applyFill="1" applyBorder="1" applyAlignment="1">
      <alignment horizontal="center" wrapText="1"/>
    </xf>
    <xf numFmtId="1" fontId="3" fillId="25" borderId="0" xfId="0" applyNumberFormat="1" applyFont="1" applyFill="1" applyBorder="1" applyAlignment="1">
      <alignment horizontal="center"/>
    </xf>
    <xf numFmtId="0" fontId="92" fillId="25" borderId="0" xfId="0" applyFont="1" applyFill="1" applyBorder="1" applyAlignment="1">
      <alignment horizontal="center"/>
    </xf>
    <xf numFmtId="167" fontId="67" fillId="25" borderId="0" xfId="0" applyNumberFormat="1" applyFont="1" applyFill="1" applyBorder="1" applyAlignment="1"/>
    <xf numFmtId="0" fontId="75" fillId="25" borderId="20" xfId="0" applyFont="1" applyFill="1" applyBorder="1" applyAlignment="1">
      <alignment horizontal="center"/>
    </xf>
    <xf numFmtId="0" fontId="75" fillId="25" borderId="0" xfId="0" applyFont="1" applyFill="1" applyBorder="1" applyAlignment="1">
      <alignment horizontal="center"/>
    </xf>
    <xf numFmtId="0" fontId="3" fillId="0" borderId="0" xfId="0" applyFont="1" applyFill="1"/>
    <xf numFmtId="0" fontId="92" fillId="24" borderId="0" xfId="40" applyFont="1" applyFill="1" applyBorder="1" applyAlignment="1">
      <alignment horizontal="center"/>
    </xf>
    <xf numFmtId="169" fontId="95" fillId="24" borderId="0" xfId="40" applyNumberFormat="1" applyFont="1" applyFill="1" applyBorder="1" applyAlignment="1">
      <alignment horizontal="center" wrapText="1"/>
    </xf>
    <xf numFmtId="168" fontId="95" fillId="24" borderId="0" xfId="40" applyNumberFormat="1" applyFont="1" applyFill="1" applyBorder="1" applyAlignment="1">
      <alignment horizontal="center" wrapText="1"/>
    </xf>
    <xf numFmtId="0" fontId="11" fillId="25" borderId="69" xfId="0" applyFont="1" applyFill="1" applyBorder="1" applyAlignment="1"/>
    <xf numFmtId="0" fontId="0" fillId="0" borderId="69" xfId="0" applyBorder="1" applyAlignment="1"/>
    <xf numFmtId="167" fontId="92" fillId="26" borderId="0" xfId="0" applyNumberFormat="1" applyFont="1" applyFill="1" applyBorder="1" applyAlignment="1">
      <alignment horizontal="right"/>
    </xf>
    <xf numFmtId="167" fontId="11" fillId="26" borderId="0" xfId="0" applyNumberFormat="1" applyFont="1" applyFill="1" applyBorder="1" applyAlignment="1">
      <alignment horizontal="right"/>
    </xf>
    <xf numFmtId="167" fontId="12" fillId="26" borderId="0" xfId="0" applyNumberFormat="1" applyFont="1" applyFill="1" applyBorder="1" applyAlignment="1">
      <alignment horizontal="right"/>
    </xf>
    <xf numFmtId="0" fontId="35" fillId="26" borderId="0" xfId="0" applyFont="1" applyFill="1" applyBorder="1" applyAlignment="1">
      <alignment horizontal="center"/>
    </xf>
    <xf numFmtId="167" fontId="95" fillId="26" borderId="0" xfId="0" applyNumberFormat="1" applyFont="1" applyFill="1" applyBorder="1" applyAlignment="1">
      <alignment horizontal="center"/>
    </xf>
    <xf numFmtId="167" fontId="36" fillId="26" borderId="0" xfId="0" applyNumberFormat="1" applyFont="1" applyFill="1" applyBorder="1" applyAlignment="1">
      <alignment horizontal="center"/>
    </xf>
    <xf numFmtId="0" fontId="67" fillId="25" borderId="0" xfId="0" applyFont="1" applyFill="1" applyBorder="1" applyAlignment="1">
      <alignment horizontal="right"/>
    </xf>
    <xf numFmtId="167" fontId="36" fillId="25" borderId="0" xfId="0" applyNumberFormat="1" applyFont="1" applyFill="1" applyBorder="1" applyAlignment="1">
      <alignment horizontal="center"/>
    </xf>
    <xf numFmtId="167" fontId="12" fillId="25" borderId="0" xfId="0" applyNumberFormat="1" applyFont="1" applyFill="1" applyBorder="1" applyAlignment="1">
      <alignment horizontal="right"/>
    </xf>
    <xf numFmtId="167" fontId="12" fillId="25" borderId="0" xfId="0" applyNumberFormat="1" applyFont="1" applyFill="1" applyBorder="1" applyAlignment="1">
      <alignment horizontal="center"/>
    </xf>
    <xf numFmtId="0" fontId="10" fillId="0" borderId="0" xfId="62" applyFont="1" applyFill="1" applyBorder="1"/>
    <xf numFmtId="0" fontId="28" fillId="0" borderId="0" xfId="62" applyFont="1" applyFill="1" applyBorder="1"/>
    <xf numFmtId="0" fontId="2" fillId="0" borderId="0" xfId="62" applyFill="1" applyBorder="1"/>
    <xf numFmtId="0" fontId="2" fillId="0" borderId="0" xfId="62" applyFill="1" applyBorder="1" applyAlignment="1">
      <alignment vertical="center"/>
    </xf>
    <xf numFmtId="0" fontId="57" fillId="0" borderId="0" xfId="62" applyFont="1" applyFill="1" applyBorder="1"/>
    <xf numFmtId="0" fontId="2" fillId="0" borderId="0" xfId="62" applyFill="1" applyBorder="1" applyAlignment="1"/>
    <xf numFmtId="0" fontId="16" fillId="25" borderId="0" xfId="62" applyFont="1" applyFill="1" applyBorder="1" applyAlignment="1">
      <alignment wrapText="1"/>
    </xf>
    <xf numFmtId="0" fontId="16" fillId="25" borderId="0" xfId="62" applyFont="1" applyFill="1" applyBorder="1" applyAlignment="1">
      <alignment horizontal="right"/>
    </xf>
    <xf numFmtId="0" fontId="9" fillId="25" borderId="22" xfId="62" applyFont="1" applyFill="1" applyBorder="1" applyAlignment="1">
      <alignment horizontal="left"/>
    </xf>
    <xf numFmtId="3" fontId="92" fillId="25" borderId="0" xfId="62" applyNumberFormat="1" applyFont="1" applyFill="1" applyBorder="1" applyAlignment="1">
      <alignment horizontal="right" vertical="center" indent="3"/>
    </xf>
    <xf numFmtId="0" fontId="92" fillId="25" borderId="0" xfId="62" applyFont="1" applyFill="1" applyBorder="1" applyAlignment="1">
      <alignment horizontal="right" vertical="center" indent="3"/>
    </xf>
    <xf numFmtId="3" fontId="95" fillId="25" borderId="0" xfId="62" applyNumberFormat="1" applyFont="1" applyFill="1" applyBorder="1" applyAlignment="1">
      <alignment horizontal="right" vertical="center" indent="3"/>
    </xf>
    <xf numFmtId="0" fontId="95" fillId="25" borderId="0" xfId="62" applyFont="1" applyFill="1" applyBorder="1" applyAlignment="1">
      <alignment horizontal="right" vertical="center" indent="3"/>
    </xf>
    <xf numFmtId="0" fontId="12" fillId="25" borderId="0" xfId="62" applyFont="1" applyFill="1" applyBorder="1" applyAlignment="1">
      <alignment horizontal="left" wrapText="1"/>
    </xf>
    <xf numFmtId="0" fontId="11" fillId="25" borderId="12" xfId="79" applyFont="1" applyFill="1" applyBorder="1" applyAlignment="1">
      <alignment horizontal="center" vertical="center" wrapText="1"/>
    </xf>
    <xf numFmtId="3" fontId="5" fillId="0" borderId="0" xfId="62" applyNumberFormat="1" applyFont="1"/>
    <xf numFmtId="0" fontId="5" fillId="0" borderId="0" xfId="62" applyFont="1" applyAlignment="1"/>
    <xf numFmtId="0" fontId="16" fillId="25" borderId="12" xfId="62" applyFont="1" applyFill="1" applyBorder="1" applyAlignment="1">
      <alignment horizontal="center" vertical="center" wrapText="1"/>
    </xf>
    <xf numFmtId="0" fontId="5" fillId="0" borderId="0" xfId="62" applyFont="1"/>
    <xf numFmtId="0" fontId="5" fillId="0" borderId="0" xfId="62" applyFont="1" applyAlignment="1">
      <alignment vertical="center"/>
    </xf>
    <xf numFmtId="0" fontId="92" fillId="25" borderId="0" xfId="70" applyFont="1" applyFill="1" applyBorder="1" applyAlignment="1">
      <alignment horizontal="left"/>
    </xf>
    <xf numFmtId="0" fontId="11" fillId="25" borderId="0" xfId="70" applyFont="1" applyFill="1" applyBorder="1" applyAlignment="1">
      <alignment horizontal="left"/>
    </xf>
    <xf numFmtId="0" fontId="12" fillId="25" borderId="12" xfId="70" applyFont="1" applyFill="1" applyBorder="1" applyAlignment="1">
      <alignment horizontal="center" vertical="center" wrapText="1"/>
    </xf>
    <xf numFmtId="164" fontId="12" fillId="24" borderId="12" xfId="40" applyNumberFormat="1" applyFont="1" applyFill="1" applyBorder="1" applyAlignment="1">
      <alignment horizontal="center" wrapText="1"/>
    </xf>
    <xf numFmtId="3" fontId="16" fillId="25" borderId="0" xfId="70" applyNumberFormat="1" applyFont="1" applyFill="1" applyBorder="1" applyAlignment="1">
      <alignment horizontal="center" vertical="center"/>
    </xf>
    <xf numFmtId="167" fontId="16" fillId="25" borderId="0" xfId="70" applyNumberFormat="1" applyFont="1" applyFill="1" applyBorder="1" applyAlignment="1">
      <alignment horizontal="center" vertical="center"/>
    </xf>
    <xf numFmtId="0" fontId="92" fillId="26" borderId="0" xfId="70" applyFont="1" applyFill="1" applyBorder="1" applyAlignment="1">
      <alignment horizontal="left"/>
    </xf>
    <xf numFmtId="0" fontId="2" fillId="26" borderId="0" xfId="70" applyFill="1" applyAlignment="1"/>
    <xf numFmtId="3" fontId="2" fillId="25" borderId="0" xfId="70" applyNumberFormat="1" applyFill="1"/>
    <xf numFmtId="3" fontId="29" fillId="0" borderId="0" xfId="70" applyNumberFormat="1" applyFont="1"/>
    <xf numFmtId="0" fontId="12" fillId="26" borderId="0" xfId="70" applyFont="1" applyFill="1" applyBorder="1" applyAlignment="1"/>
    <xf numFmtId="0" fontId="11" fillId="25" borderId="18" xfId="70" applyFont="1" applyFill="1" applyBorder="1" applyAlignment="1"/>
    <xf numFmtId="167" fontId="16" fillId="25" borderId="0" xfId="0" applyNumberFormat="1" applyFont="1" applyFill="1" applyBorder="1" applyAlignment="1">
      <alignment horizontal="center" vertical="center"/>
    </xf>
    <xf numFmtId="0" fontId="11" fillId="27" borderId="0" xfId="40" applyFont="1" applyFill="1" applyBorder="1" applyAlignment="1">
      <alignment horizontal="left" indent="1"/>
    </xf>
    <xf numFmtId="0" fontId="11" fillId="25" borderId="18" xfId="63" applyFont="1" applyFill="1" applyBorder="1" applyAlignment="1">
      <alignment horizontal="left" indent="6"/>
    </xf>
    <xf numFmtId="3" fontId="105" fillId="27" borderId="0" xfId="40" applyNumberFormat="1" applyFont="1" applyFill="1" applyBorder="1" applyAlignment="1">
      <alignment horizontal="right" wrapText="1"/>
    </xf>
    <xf numFmtId="3" fontId="105" fillId="25" borderId="0" xfId="63" applyNumberFormat="1" applyFont="1" applyFill="1" applyBorder="1" applyAlignment="1">
      <alignment horizontal="right" indent="3"/>
    </xf>
    <xf numFmtId="4" fontId="105" fillId="27" borderId="0" xfId="40" applyNumberFormat="1" applyFont="1" applyFill="1" applyBorder="1" applyAlignment="1">
      <alignment horizontal="right" wrapText="1"/>
    </xf>
    <xf numFmtId="0" fontId="140" fillId="0" borderId="0" xfId="0" applyFont="1" applyAlignment="1"/>
    <xf numFmtId="0" fontId="49" fillId="25" borderId="0" xfId="70" applyFont="1" applyFill="1" applyBorder="1"/>
    <xf numFmtId="0" fontId="49" fillId="26" borderId="0" xfId="70" applyFont="1" applyFill="1" applyBorder="1"/>
    <xf numFmtId="3" fontId="29" fillId="26" borderId="0" xfId="63" quotePrefix="1" applyNumberFormat="1" applyFont="1" applyFill="1" applyBorder="1" applyAlignment="1">
      <alignment horizontal="right" vertical="center"/>
    </xf>
    <xf numFmtId="0" fontId="11" fillId="26" borderId="0" xfId="63" applyFont="1" applyFill="1" applyBorder="1" applyAlignment="1">
      <alignment horizontal="center" vertical="center"/>
    </xf>
    <xf numFmtId="0" fontId="11" fillId="26" borderId="12" xfId="63" applyFont="1" applyFill="1" applyBorder="1" applyAlignment="1">
      <alignment vertical="center"/>
    </xf>
    <xf numFmtId="0" fontId="11" fillId="26" borderId="12" xfId="63" applyFont="1" applyFill="1" applyBorder="1" applyAlignment="1">
      <alignment horizontal="center" vertical="center"/>
    </xf>
    <xf numFmtId="1" fontId="11" fillId="0" borderId="0" xfId="70" applyNumberFormat="1" applyFont="1" applyBorder="1" applyAlignment="1">
      <alignment horizontal="center" vertical="center" wrapText="1"/>
    </xf>
    <xf numFmtId="0" fontId="11" fillId="0" borderId="0" xfId="70" applyFont="1" applyBorder="1" applyAlignment="1">
      <alignment horizontal="center" vertical="center" wrapText="1"/>
    </xf>
    <xf numFmtId="3" fontId="18" fillId="26" borderId="0" xfId="70" applyNumberFormat="1" applyFont="1" applyFill="1" applyBorder="1" applyAlignment="1">
      <alignment horizontal="right" vertical="center"/>
    </xf>
    <xf numFmtId="3" fontId="52" fillId="26" borderId="0" xfId="70" applyNumberFormat="1" applyFont="1" applyFill="1" applyBorder="1" applyAlignment="1">
      <alignment horizontal="right" vertical="center"/>
    </xf>
    <xf numFmtId="3" fontId="105" fillId="25" borderId="10" xfId="70" applyNumberFormat="1" applyFont="1" applyFill="1" applyBorder="1" applyAlignment="1">
      <alignment vertical="center"/>
    </xf>
    <xf numFmtId="0" fontId="11" fillId="27" borderId="0" xfId="40" applyFont="1" applyFill="1" applyBorder="1" applyAlignment="1">
      <alignment horizontal="left" vertical="center" indent="1"/>
    </xf>
    <xf numFmtId="0" fontId="16" fillId="26" borderId="0" xfId="70" applyFont="1" applyFill="1" applyAlignment="1"/>
    <xf numFmtId="3" fontId="8" fillId="26" borderId="0" xfId="70" applyNumberFormat="1" applyFont="1" applyFill="1" applyBorder="1" applyAlignment="1">
      <alignment horizontal="right" vertical="center"/>
    </xf>
    <xf numFmtId="3" fontId="29" fillId="26" borderId="0" xfId="70" applyNumberFormat="1" applyFont="1" applyFill="1" applyBorder="1" applyAlignment="1">
      <alignment horizontal="right" vertical="center"/>
    </xf>
    <xf numFmtId="3" fontId="51" fillId="26" borderId="0" xfId="70" applyNumberFormat="1" applyFont="1" applyFill="1" applyBorder="1" applyAlignment="1">
      <alignment horizontal="right" vertical="center"/>
    </xf>
    <xf numFmtId="3" fontId="51" fillId="25" borderId="0" xfId="70" applyNumberFormat="1" applyFont="1" applyFill="1" applyBorder="1" applyAlignment="1">
      <alignment vertical="center"/>
    </xf>
    <xf numFmtId="0" fontId="18" fillId="27" borderId="0" xfId="40" applyFont="1" applyFill="1" applyBorder="1" applyAlignment="1">
      <alignment horizontal="left"/>
    </xf>
    <xf numFmtId="3" fontId="29" fillId="25" borderId="0" xfId="70" applyNumberFormat="1" applyFont="1" applyFill="1" applyBorder="1" applyAlignment="1">
      <alignment vertical="center"/>
    </xf>
    <xf numFmtId="0" fontId="24" fillId="26" borderId="0" xfId="70" applyFont="1" applyFill="1" applyBorder="1"/>
    <xf numFmtId="0" fontId="11" fillId="26" borderId="0" xfId="70" applyFont="1" applyFill="1" applyBorder="1" applyAlignment="1">
      <alignment horizontal="center" vertical="center" wrapText="1"/>
    </xf>
    <xf numFmtId="0" fontId="49" fillId="25" borderId="0" xfId="70" applyFont="1" applyFill="1" applyBorder="1" applyAlignment="1"/>
    <xf numFmtId="3" fontId="3" fillId="26" borderId="0" xfId="70" applyNumberFormat="1" applyFont="1" applyFill="1" applyBorder="1" applyAlignment="1">
      <alignment horizontal="right"/>
    </xf>
    <xf numFmtId="3" fontId="9" fillId="26" borderId="0" xfId="70" applyNumberFormat="1" applyFont="1" applyFill="1" applyBorder="1" applyAlignment="1">
      <alignment horizontal="right"/>
    </xf>
    <xf numFmtId="3" fontId="9" fillId="25" borderId="0" xfId="70" applyNumberFormat="1" applyFont="1" applyFill="1" applyBorder="1" applyAlignment="1"/>
    <xf numFmtId="0" fontId="101" fillId="25" borderId="19" xfId="63" applyFont="1" applyFill="1" applyBorder="1" applyAlignment="1"/>
    <xf numFmtId="0" fontId="2" fillId="25" borderId="0" xfId="63" applyFont="1" applyFill="1" applyAlignment="1"/>
    <xf numFmtId="1" fontId="11" fillId="0" borderId="0" xfId="70" applyNumberFormat="1" applyFont="1" applyBorder="1" applyAlignment="1">
      <alignment horizontal="center" wrapText="1"/>
    </xf>
    <xf numFmtId="0" fontId="11" fillId="0" borderId="0" xfId="70" applyFont="1" applyBorder="1" applyAlignment="1">
      <alignment horizontal="center" wrapText="1"/>
    </xf>
    <xf numFmtId="0" fontId="52" fillId="27" borderId="0" xfId="40" applyFont="1" applyFill="1" applyBorder="1" applyAlignment="1">
      <alignment horizontal="left"/>
    </xf>
    <xf numFmtId="3" fontId="3" fillId="26" borderId="0" xfId="70" applyNumberFormat="1" applyFont="1" applyFill="1" applyBorder="1" applyAlignment="1">
      <alignment horizontal="right" vertical="center"/>
    </xf>
    <xf numFmtId="3" fontId="16" fillId="26" borderId="0" xfId="70" applyNumberFormat="1" applyFont="1" applyFill="1" applyBorder="1" applyAlignment="1">
      <alignment horizontal="right" vertical="center"/>
    </xf>
    <xf numFmtId="3" fontId="9" fillId="26" borderId="0" xfId="70" applyNumberFormat="1" applyFont="1" applyFill="1" applyBorder="1" applyAlignment="1">
      <alignment horizontal="right" vertical="center"/>
    </xf>
    <xf numFmtId="3" fontId="105" fillId="26" borderId="0" xfId="70" applyNumberFormat="1" applyFont="1" applyFill="1" applyBorder="1" applyAlignment="1">
      <alignment vertical="center"/>
    </xf>
    <xf numFmtId="3" fontId="105" fillId="25" borderId="0" xfId="70" applyNumberFormat="1" applyFont="1" applyFill="1" applyBorder="1" applyAlignment="1">
      <alignment vertical="center"/>
    </xf>
    <xf numFmtId="167" fontId="3" fillId="26" borderId="0" xfId="70" applyNumberFormat="1" applyFont="1" applyFill="1" applyBorder="1" applyAlignment="1">
      <alignment horizontal="right" vertical="center"/>
    </xf>
    <xf numFmtId="167" fontId="16" fillId="26" borderId="0" xfId="70" applyNumberFormat="1" applyFont="1" applyFill="1" applyBorder="1" applyAlignment="1">
      <alignment horizontal="right" vertical="center"/>
    </xf>
    <xf numFmtId="0" fontId="16" fillId="26" borderId="0" xfId="63" applyFont="1" applyFill="1" applyBorder="1" applyAlignment="1">
      <alignment horizontal="left"/>
    </xf>
    <xf numFmtId="1" fontId="11" fillId="26" borderId="0" xfId="70" applyNumberFormat="1" applyFont="1" applyFill="1" applyBorder="1" applyAlignment="1">
      <alignment horizontal="center" vertical="center" wrapText="1"/>
    </xf>
    <xf numFmtId="0" fontId="29" fillId="26" borderId="0" xfId="63" applyFont="1" applyFill="1" applyBorder="1"/>
    <xf numFmtId="3" fontId="145" fillId="26" borderId="0" xfId="63" applyNumberFormat="1" applyFont="1" applyFill="1" applyBorder="1" applyAlignment="1">
      <alignment horizontal="center"/>
    </xf>
    <xf numFmtId="3" fontId="145" fillId="26" borderId="0" xfId="63" applyNumberFormat="1" applyFont="1" applyFill="1" applyBorder="1" applyAlignment="1">
      <alignment horizontal="right"/>
    </xf>
    <xf numFmtId="0" fontId="48" fillId="26" borderId="0" xfId="63" applyFont="1" applyFill="1" applyBorder="1" applyAlignment="1">
      <alignment horizontal="left"/>
    </xf>
    <xf numFmtId="0" fontId="9" fillId="26" borderId="0" xfId="63" applyFont="1" applyFill="1" applyBorder="1" applyAlignment="1">
      <alignment horizontal="justify" vertical="center"/>
    </xf>
    <xf numFmtId="3" fontId="29" fillId="26" borderId="0" xfId="63" applyNumberFormat="1" applyFont="1" applyFill="1" applyBorder="1" applyAlignment="1">
      <alignment horizontal="right" vertical="center"/>
    </xf>
    <xf numFmtId="0" fontId="9" fillId="26" borderId="10" xfId="70" applyFont="1" applyFill="1" applyBorder="1" applyAlignment="1">
      <alignment horizontal="center" vertical="center"/>
    </xf>
    <xf numFmtId="0" fontId="9" fillId="26" borderId="0" xfId="70" applyFont="1" applyFill="1" applyBorder="1" applyAlignment="1">
      <alignment horizontal="center" vertical="center"/>
    </xf>
    <xf numFmtId="165" fontId="9" fillId="26" borderId="10" xfId="70" applyNumberFormat="1" applyFont="1" applyFill="1" applyBorder="1" applyAlignment="1">
      <alignment horizontal="center" vertical="center"/>
    </xf>
    <xf numFmtId="165" fontId="9" fillId="26" borderId="0" xfId="70" applyNumberFormat="1" applyFont="1" applyFill="1" applyBorder="1" applyAlignment="1">
      <alignment horizontal="center" vertical="center"/>
    </xf>
    <xf numFmtId="167" fontId="16" fillId="26" borderId="0" xfId="63" quotePrefix="1" applyNumberFormat="1" applyFont="1" applyFill="1" applyBorder="1" applyAlignment="1">
      <alignment horizontal="center" vertical="center"/>
    </xf>
    <xf numFmtId="0" fontId="48" fillId="26" borderId="0" xfId="70" applyFont="1" applyFill="1" applyBorder="1" applyAlignment="1"/>
    <xf numFmtId="49" fontId="9" fillId="26" borderId="0" xfId="62" applyNumberFormat="1" applyFont="1" applyFill="1" applyBorder="1" applyAlignment="1">
      <alignment horizontal="left" indent="1"/>
    </xf>
    <xf numFmtId="0" fontId="87" fillId="26" borderId="0" xfId="62" applyFont="1" applyFill="1" applyBorder="1" applyAlignment="1">
      <alignment horizontal="left"/>
    </xf>
    <xf numFmtId="167" fontId="88" fillId="26" borderId="0" xfId="62" applyNumberFormat="1" applyFont="1" applyFill="1" applyBorder="1" applyAlignment="1">
      <alignment horizontal="center"/>
    </xf>
    <xf numFmtId="167" fontId="12" fillId="26" borderId="0" xfId="62" applyNumberFormat="1" applyFont="1" applyFill="1" applyBorder="1" applyAlignment="1">
      <alignment horizontal="center"/>
    </xf>
    <xf numFmtId="164" fontId="63" fillId="26" borderId="0" xfId="40" applyNumberFormat="1" applyFont="1" applyFill="1" applyBorder="1" applyAlignment="1">
      <alignment horizontal="center" wrapText="1"/>
    </xf>
    <xf numFmtId="165" fontId="113" fillId="26" borderId="0" xfId="70" applyNumberFormat="1" applyFont="1" applyFill="1" applyBorder="1"/>
    <xf numFmtId="165" fontId="9" fillId="26" borderId="0" xfId="70" applyNumberFormat="1" applyFont="1" applyFill="1" applyBorder="1" applyAlignment="1">
      <alignment horizontal="right"/>
    </xf>
    <xf numFmtId="0" fontId="9" fillId="26" borderId="0" xfId="62" applyFont="1" applyFill="1" applyBorder="1" applyAlignment="1">
      <alignment horizontal="left" indent="1"/>
    </xf>
    <xf numFmtId="0" fontId="9" fillId="26" borderId="0" xfId="62" applyFont="1" applyFill="1" applyBorder="1" applyAlignment="1"/>
    <xf numFmtId="0" fontId="88" fillId="26" borderId="0" xfId="62" applyFont="1" applyFill="1" applyBorder="1" applyAlignment="1">
      <alignment horizontal="left" indent="1"/>
    </xf>
    <xf numFmtId="0" fontId="89" fillId="26" borderId="0" xfId="62" applyFont="1" applyFill="1" applyBorder="1" applyAlignment="1">
      <alignment horizontal="left" indent="1"/>
    </xf>
    <xf numFmtId="0" fontId="9" fillId="26" borderId="39" xfId="62" applyFont="1" applyFill="1" applyBorder="1" applyAlignment="1">
      <alignment horizontal="left" indent="1"/>
    </xf>
    <xf numFmtId="0" fontId="9" fillId="26" borderId="39" xfId="62" applyFont="1" applyFill="1" applyBorder="1" applyAlignment="1"/>
    <xf numFmtId="165" fontId="12" fillId="26" borderId="70" xfId="40" applyNumberFormat="1" applyFont="1" applyFill="1" applyBorder="1" applyAlignment="1">
      <alignment horizontal="center" wrapText="1"/>
    </xf>
    <xf numFmtId="165" fontId="143" fillId="26" borderId="0" xfId="40" applyNumberFormat="1" applyFont="1" applyFill="1" applyBorder="1" applyAlignment="1">
      <alignment horizontal="center" wrapText="1"/>
    </xf>
    <xf numFmtId="0" fontId="12" fillId="26" borderId="0" xfId="62" applyFont="1" applyFill="1" applyBorder="1" applyAlignment="1">
      <alignment horizontal="left" indent="1"/>
    </xf>
    <xf numFmtId="165" fontId="12" fillId="26" borderId="0" xfId="70" applyNumberFormat="1" applyFont="1" applyFill="1" applyBorder="1" applyAlignment="1">
      <alignment horizontal="center"/>
    </xf>
    <xf numFmtId="0" fontId="11" fillId="25" borderId="0" xfId="0" applyFont="1" applyFill="1" applyBorder="1" applyAlignment="1"/>
    <xf numFmtId="0" fontId="9" fillId="25" borderId="0" xfId="0" applyFont="1" applyFill="1" applyBorder="1" applyAlignment="1"/>
    <xf numFmtId="0" fontId="16" fillId="25" borderId="0" xfId="0" applyFont="1" applyFill="1" applyBorder="1" applyAlignment="1">
      <alignment horizontal="right"/>
    </xf>
    <xf numFmtId="0" fontId="11" fillId="25" borderId="11" xfId="0" applyFont="1" applyFill="1" applyBorder="1" applyAlignment="1">
      <alignment horizontal="center"/>
    </xf>
    <xf numFmtId="0" fontId="92" fillId="25" borderId="0" xfId="0" applyFont="1" applyFill="1" applyBorder="1" applyAlignment="1">
      <alignment horizontal="left"/>
    </xf>
    <xf numFmtId="0" fontId="16" fillId="25" borderId="0" xfId="0" applyFont="1" applyFill="1" applyBorder="1" applyAlignment="1">
      <alignment vertical="top"/>
    </xf>
    <xf numFmtId="0" fontId="5" fillId="25" borderId="0" xfId="0" applyFont="1" applyFill="1" applyBorder="1"/>
    <xf numFmtId="0" fontId="12" fillId="25" borderId="0" xfId="0" applyFont="1" applyFill="1" applyBorder="1" applyAlignment="1">
      <alignment horizontal="right"/>
    </xf>
    <xf numFmtId="0" fontId="11" fillId="25" borderId="0" xfId="70" applyFont="1" applyFill="1" applyBorder="1" applyAlignment="1">
      <alignment horizontal="left"/>
    </xf>
    <xf numFmtId="0" fontId="9" fillId="25" borderId="0" xfId="70" applyFont="1" applyFill="1" applyBorder="1" applyAlignment="1">
      <alignment horizontal="left"/>
    </xf>
    <xf numFmtId="0" fontId="11" fillId="25" borderId="0" xfId="0" applyFont="1" applyFill="1" applyBorder="1" applyAlignment="1">
      <alignment horizontal="center"/>
    </xf>
    <xf numFmtId="0" fontId="10" fillId="25" borderId="0" xfId="0" applyFont="1" applyFill="1" applyBorder="1"/>
    <xf numFmtId="0" fontId="11" fillId="24" borderId="0" xfId="40" applyFont="1" applyFill="1" applyBorder="1" applyAlignment="1">
      <alignment horizontal="left" indent="2"/>
    </xf>
    <xf numFmtId="0" fontId="92" fillId="25" borderId="0" xfId="70" applyFont="1" applyFill="1" applyBorder="1" applyAlignment="1">
      <alignment horizontal="left"/>
    </xf>
    <xf numFmtId="0" fontId="12" fillId="25" borderId="0" xfId="70" applyNumberFormat="1" applyFont="1" applyFill="1" applyBorder="1" applyAlignment="1">
      <alignment horizontal="right"/>
    </xf>
    <xf numFmtId="0" fontId="11" fillId="25" borderId="0" xfId="70" applyFont="1" applyFill="1" applyBorder="1" applyAlignment="1">
      <alignment horizontal="left"/>
    </xf>
    <xf numFmtId="0" fontId="3" fillId="0" borderId="0" xfId="70" applyFont="1" applyAlignment="1">
      <alignment horizontal="right"/>
    </xf>
    <xf numFmtId="0" fontId="49" fillId="25" borderId="22" xfId="70" applyFont="1" applyFill="1" applyBorder="1" applyAlignment="1">
      <alignment horizontal="left"/>
    </xf>
    <xf numFmtId="0" fontId="2" fillId="25" borderId="19" xfId="70" applyFill="1" applyBorder="1"/>
    <xf numFmtId="0" fontId="97" fillId="26" borderId="15" xfId="70" applyFont="1" applyFill="1" applyBorder="1" applyAlignment="1">
      <alignment vertical="center"/>
    </xf>
    <xf numFmtId="0" fontId="126" fillId="26" borderId="16" xfId="70" applyFont="1" applyFill="1" applyBorder="1" applyAlignment="1">
      <alignment vertical="center"/>
    </xf>
    <xf numFmtId="0" fontId="126" fillId="26" borderId="17" xfId="70" applyFont="1" applyFill="1" applyBorder="1" applyAlignment="1">
      <alignment vertical="center"/>
    </xf>
    <xf numFmtId="0" fontId="68" fillId="25" borderId="0" xfId="70" applyFont="1" applyFill="1"/>
    <xf numFmtId="0" fontId="68" fillId="25" borderId="0" xfId="70" applyFont="1" applyFill="1" applyBorder="1"/>
    <xf numFmtId="0" fontId="73" fillId="25" borderId="19" xfId="70" applyFont="1" applyFill="1" applyBorder="1"/>
    <xf numFmtId="0" fontId="68" fillId="0" borderId="0" xfId="70" applyFont="1"/>
    <xf numFmtId="167" fontId="52" fillId="25" borderId="0" xfId="70" applyNumberFormat="1" applyFont="1" applyFill="1" applyBorder="1" applyAlignment="1">
      <alignment horizontal="right"/>
    </xf>
    <xf numFmtId="167" fontId="52" fillId="26" borderId="0" xfId="70" applyNumberFormat="1" applyFont="1" applyFill="1" applyBorder="1" applyAlignment="1">
      <alignment horizontal="right"/>
    </xf>
    <xf numFmtId="3" fontId="105" fillId="25" borderId="0" xfId="70" applyNumberFormat="1" applyFont="1" applyFill="1" applyBorder="1" applyAlignment="1">
      <alignment horizontal="right"/>
    </xf>
    <xf numFmtId="0" fontId="11" fillId="26" borderId="0" xfId="70" applyFont="1" applyFill="1" applyBorder="1"/>
    <xf numFmtId="0" fontId="69" fillId="0" borderId="0" xfId="70" applyFont="1"/>
    <xf numFmtId="0" fontId="69" fillId="25" borderId="0" xfId="70" applyFont="1" applyFill="1"/>
    <xf numFmtId="0" fontId="69" fillId="25" borderId="0" xfId="70" applyFont="1" applyFill="1" applyBorder="1"/>
    <xf numFmtId="0" fontId="78" fillId="25" borderId="19" xfId="70" applyFont="1" applyFill="1" applyBorder="1"/>
    <xf numFmtId="0" fontId="69" fillId="26" borderId="0" xfId="70" applyFont="1" applyFill="1"/>
    <xf numFmtId="0" fontId="5" fillId="25" borderId="0" xfId="70" applyFont="1" applyFill="1" applyBorder="1" applyAlignment="1">
      <alignment vertical="center"/>
    </xf>
    <xf numFmtId="0" fontId="2" fillId="0" borderId="0" xfId="70" applyBorder="1" applyAlignment="1">
      <alignment vertical="center"/>
    </xf>
    <xf numFmtId="0" fontId="98" fillId="25" borderId="0" xfId="70" applyFont="1" applyFill="1" applyBorder="1" applyAlignment="1">
      <alignment horizontal="left" vertical="center"/>
    </xf>
    <xf numFmtId="0" fontId="12" fillId="25" borderId="0" xfId="70" applyNumberFormat="1" applyFont="1" applyFill="1" applyBorder="1" applyAlignment="1">
      <alignment horizontal="left"/>
    </xf>
    <xf numFmtId="0" fontId="14" fillId="32" borderId="19" xfId="70" applyFont="1" applyFill="1" applyBorder="1" applyAlignment="1">
      <alignment horizontal="center" vertical="center"/>
    </xf>
    <xf numFmtId="3" fontId="3" fillId="25" borderId="22" xfId="70" applyNumberFormat="1" applyFont="1" applyFill="1" applyBorder="1" applyAlignment="1">
      <alignment horizontal="center"/>
    </xf>
    <xf numFmtId="0" fontId="3" fillId="25" borderId="22" xfId="70" applyFont="1" applyFill="1" applyBorder="1" applyAlignment="1">
      <alignment horizontal="center"/>
    </xf>
    <xf numFmtId="3" fontId="9" fillId="25" borderId="10" xfId="70" applyNumberFormat="1" applyFont="1" applyFill="1" applyBorder="1" applyAlignment="1">
      <alignment horizontal="center"/>
    </xf>
    <xf numFmtId="3" fontId="3" fillId="25" borderId="0" xfId="70" applyNumberFormat="1" applyFont="1" applyFill="1" applyBorder="1" applyAlignment="1">
      <alignment horizontal="center"/>
    </xf>
    <xf numFmtId="3" fontId="2" fillId="25" borderId="0" xfId="70" applyNumberFormat="1" applyFill="1" applyBorder="1" applyAlignment="1">
      <alignment horizontal="center"/>
    </xf>
    <xf numFmtId="0" fontId="15" fillId="26" borderId="16" xfId="70" applyFont="1" applyFill="1" applyBorder="1" applyAlignment="1">
      <alignment vertical="center"/>
    </xf>
    <xf numFmtId="0" fontId="63" fillId="26" borderId="16" xfId="70" applyFont="1" applyFill="1" applyBorder="1" applyAlignment="1">
      <alignment horizontal="center" vertical="center"/>
    </xf>
    <xf numFmtId="0" fontId="63" fillId="26" borderId="17" xfId="70" applyFont="1" applyFill="1" applyBorder="1" applyAlignment="1">
      <alignment horizontal="center" vertical="center"/>
    </xf>
    <xf numFmtId="0" fontId="15" fillId="25" borderId="0" xfId="70" applyFont="1" applyFill="1" applyBorder="1" applyAlignment="1">
      <alignment vertical="center"/>
    </xf>
    <xf numFmtId="0" fontId="63" fillId="25" borderId="0" xfId="70" applyFont="1" applyFill="1" applyBorder="1" applyAlignment="1">
      <alignment horizontal="center" vertical="center"/>
    </xf>
    <xf numFmtId="0" fontId="3" fillId="0" borderId="0" xfId="70" applyFont="1" applyBorder="1"/>
    <xf numFmtId="0" fontId="93" fillId="25" borderId="0" xfId="70" applyFont="1" applyFill="1"/>
    <xf numFmtId="0" fontId="93" fillId="0" borderId="0" xfId="70" applyFont="1"/>
    <xf numFmtId="0" fontId="93" fillId="0" borderId="0" xfId="70" applyFont="1" applyFill="1"/>
    <xf numFmtId="165" fontId="95" fillId="25" borderId="0" xfId="70" applyNumberFormat="1" applyFont="1" applyFill="1" applyBorder="1" applyAlignment="1">
      <alignment horizontal="right" vertical="center"/>
    </xf>
    <xf numFmtId="165" fontId="95" fillId="26" borderId="0" xfId="70" applyNumberFormat="1" applyFont="1" applyFill="1" applyBorder="1" applyAlignment="1">
      <alignment horizontal="right" vertical="center"/>
    </xf>
    <xf numFmtId="165" fontId="12" fillId="25" borderId="0" xfId="70" applyNumberFormat="1" applyFont="1" applyFill="1" applyBorder="1" applyAlignment="1">
      <alignment horizontal="right" vertical="center"/>
    </xf>
    <xf numFmtId="165" fontId="12" fillId="26" borderId="0" xfId="70" applyNumberFormat="1" applyFont="1" applyFill="1" applyBorder="1" applyAlignment="1">
      <alignment horizontal="right" vertical="center"/>
    </xf>
    <xf numFmtId="165" fontId="3" fillId="25" borderId="0" xfId="70" applyNumberFormat="1" applyFont="1" applyFill="1" applyBorder="1" applyAlignment="1">
      <alignment horizontal="right" vertical="center"/>
    </xf>
    <xf numFmtId="0" fontId="92" fillId="25" borderId="0" xfId="70" applyFont="1" applyFill="1" applyBorder="1" applyAlignment="1">
      <alignment horizontal="center" vertical="center"/>
    </xf>
    <xf numFmtId="165" fontId="95" fillId="25" borderId="0" xfId="70" applyNumberFormat="1" applyFont="1" applyFill="1" applyBorder="1" applyAlignment="1">
      <alignment horizontal="center" vertical="center"/>
    </xf>
    <xf numFmtId="165" fontId="93" fillId="25" borderId="0" xfId="70" applyNumberFormat="1" applyFont="1" applyFill="1" applyBorder="1" applyAlignment="1">
      <alignment horizontal="center" vertical="center"/>
    </xf>
    <xf numFmtId="165" fontId="2" fillId="25" borderId="0" xfId="70" applyNumberFormat="1" applyFont="1" applyFill="1" applyBorder="1" applyAlignment="1">
      <alignment horizontal="center" vertical="center"/>
    </xf>
    <xf numFmtId="165" fontId="92" fillId="26" borderId="0" xfId="70" applyNumberFormat="1" applyFont="1" applyFill="1" applyBorder="1" applyAlignment="1">
      <alignment horizontal="right" vertical="center" wrapText="1"/>
    </xf>
    <xf numFmtId="0" fontId="96" fillId="25" borderId="0" xfId="70" applyFont="1" applyFill="1" applyAlignment="1">
      <alignment vertical="center"/>
    </xf>
    <xf numFmtId="0" fontId="96" fillId="25" borderId="20" xfId="70" applyFont="1" applyFill="1" applyBorder="1" applyAlignment="1">
      <alignment vertical="center"/>
    </xf>
    <xf numFmtId="0" fontId="96" fillId="0" borderId="0" xfId="70" applyFont="1" applyFill="1" applyBorder="1" applyAlignment="1">
      <alignment vertical="center"/>
    </xf>
    <xf numFmtId="165" fontId="92" fillId="26" borderId="0" xfId="70" applyNumberFormat="1" applyFont="1" applyFill="1" applyBorder="1" applyAlignment="1">
      <alignment horizontal="right" vertical="center"/>
    </xf>
    <xf numFmtId="165" fontId="92" fillId="25" borderId="0" xfId="70" applyNumberFormat="1" applyFont="1" applyFill="1" applyBorder="1" applyAlignment="1">
      <alignment horizontal="right" vertical="center"/>
    </xf>
    <xf numFmtId="0" fontId="96" fillId="0" borderId="0" xfId="70" applyFont="1" applyAlignment="1">
      <alignment vertical="center"/>
    </xf>
    <xf numFmtId="0" fontId="96" fillId="0" borderId="0" xfId="70" applyFont="1" applyFill="1" applyAlignment="1">
      <alignment vertical="center"/>
    </xf>
    <xf numFmtId="49" fontId="12" fillId="25" borderId="0" xfId="70" applyNumberFormat="1" applyFont="1" applyFill="1" applyBorder="1" applyAlignment="1">
      <alignment horizontal="left" indent="1"/>
    </xf>
    <xf numFmtId="165" fontId="3" fillId="25" borderId="0" xfId="70" applyNumberFormat="1" applyFont="1" applyFill="1" applyBorder="1" applyAlignment="1">
      <alignment horizontal="center" vertical="center"/>
    </xf>
    <xf numFmtId="49" fontId="95" fillId="25" borderId="0" xfId="70" applyNumberFormat="1" applyFont="1" applyFill="1" applyBorder="1" applyAlignment="1">
      <alignment horizontal="left" indent="1"/>
    </xf>
    <xf numFmtId="0" fontId="96" fillId="25" borderId="0" xfId="70" applyFont="1" applyFill="1" applyBorder="1"/>
    <xf numFmtId="0" fontId="92" fillId="0" borderId="0" xfId="70" applyFont="1"/>
    <xf numFmtId="0" fontId="24" fillId="25" borderId="0" xfId="70" applyFont="1" applyFill="1"/>
    <xf numFmtId="0" fontId="24" fillId="25" borderId="20" xfId="70" applyFont="1" applyFill="1" applyBorder="1"/>
    <xf numFmtId="49" fontId="11" fillId="25" borderId="0" xfId="70" applyNumberFormat="1" applyFont="1" applyFill="1" applyBorder="1" applyAlignment="1">
      <alignment horizontal="left" indent="1"/>
    </xf>
    <xf numFmtId="0" fontId="24" fillId="25" borderId="0" xfId="70" applyFont="1" applyFill="1" applyBorder="1"/>
    <xf numFmtId="165" fontId="24" fillId="25" borderId="0" xfId="70" applyNumberFormat="1" applyFont="1" applyFill="1" applyBorder="1" applyAlignment="1">
      <alignment horizontal="center" vertical="center"/>
    </xf>
    <xf numFmtId="0" fontId="24" fillId="0" borderId="0" xfId="70" applyFont="1"/>
    <xf numFmtId="0" fontId="24" fillId="0" borderId="0" xfId="70" applyFont="1" applyFill="1"/>
    <xf numFmtId="0" fontId="92" fillId="25" borderId="0" xfId="70" applyFont="1" applyFill="1"/>
    <xf numFmtId="0" fontId="92" fillId="25" borderId="20" xfId="70" applyFont="1" applyFill="1" applyBorder="1"/>
    <xf numFmtId="49" fontId="92" fillId="25" borderId="0" xfId="70" applyNumberFormat="1" applyFont="1" applyFill="1" applyBorder="1" applyAlignment="1">
      <alignment horizontal="left" indent="1"/>
    </xf>
    <xf numFmtId="165" fontId="92" fillId="25" borderId="0" xfId="70" applyNumberFormat="1" applyFont="1" applyFill="1" applyBorder="1" applyAlignment="1">
      <alignment horizontal="center" vertical="center"/>
    </xf>
    <xf numFmtId="0" fontId="92" fillId="0" borderId="0" xfId="70" applyFont="1" applyFill="1"/>
    <xf numFmtId="0" fontId="67" fillId="25" borderId="0" xfId="70" applyFont="1" applyFill="1" applyBorder="1" applyAlignment="1">
      <alignment horizontal="justify"/>
    </xf>
    <xf numFmtId="0" fontId="72" fillId="26" borderId="0" xfId="70" applyFont="1" applyFill="1" applyBorder="1" applyAlignment="1">
      <alignment vertical="center" wrapText="1"/>
    </xf>
    <xf numFmtId="0" fontId="72" fillId="25" borderId="0" xfId="70" applyFont="1" applyFill="1" applyBorder="1" applyAlignment="1">
      <alignment vertical="center" wrapText="1"/>
    </xf>
    <xf numFmtId="0" fontId="68" fillId="25" borderId="20" xfId="70" applyFont="1" applyFill="1" applyBorder="1"/>
    <xf numFmtId="0" fontId="67" fillId="25" borderId="0" xfId="70" applyFont="1" applyFill="1" applyBorder="1" applyAlignment="1">
      <alignment horizontal="left"/>
    </xf>
    <xf numFmtId="165" fontId="16" fillId="26" borderId="0" xfId="70" applyNumberFormat="1" applyFont="1" applyFill="1" applyBorder="1" applyAlignment="1">
      <alignment horizontal="right" vertical="center"/>
    </xf>
    <xf numFmtId="165" fontId="16" fillId="25" borderId="0" xfId="70" applyNumberFormat="1" applyFont="1" applyFill="1" applyBorder="1" applyAlignment="1">
      <alignment horizontal="right" vertical="center"/>
    </xf>
    <xf numFmtId="0" fontId="67" fillId="25" borderId="0" xfId="70" applyFont="1" applyFill="1" applyBorder="1" applyAlignment="1">
      <alignment horizontal="justify" vertical="center"/>
    </xf>
    <xf numFmtId="165" fontId="67" fillId="25" borderId="0" xfId="70" applyNumberFormat="1" applyFont="1" applyFill="1" applyBorder="1" applyAlignment="1">
      <alignment horizontal="center" vertical="center"/>
    </xf>
    <xf numFmtId="165" fontId="67" fillId="25" borderId="0" xfId="70" applyNumberFormat="1" applyFont="1" applyFill="1" applyBorder="1" applyAlignment="1">
      <alignment horizontal="right" vertical="center"/>
    </xf>
    <xf numFmtId="165" fontId="67" fillId="25" borderId="0" xfId="70" applyNumberFormat="1" applyFont="1" applyFill="1" applyBorder="1" applyAlignment="1">
      <alignment horizontal="right" vertical="center" wrapText="1"/>
    </xf>
    <xf numFmtId="0" fontId="14" fillId="32" borderId="20" xfId="70" applyFont="1" applyFill="1" applyBorder="1" applyAlignment="1">
      <alignment horizontal="center" vertical="center"/>
    </xf>
    <xf numFmtId="0" fontId="2" fillId="25" borderId="0" xfId="70" applyFont="1" applyFill="1" applyBorder="1"/>
    <xf numFmtId="49" fontId="3" fillId="25" borderId="0" xfId="70" applyNumberFormat="1" applyFont="1" applyFill="1" applyBorder="1" applyAlignment="1">
      <alignment horizontal="center"/>
    </xf>
    <xf numFmtId="49" fontId="12" fillId="25" borderId="0" xfId="70" applyNumberFormat="1" applyFont="1" applyFill="1" applyBorder="1" applyAlignment="1">
      <alignment horizontal="center"/>
    </xf>
    <xf numFmtId="0" fontId="12" fillId="25" borderId="0" xfId="70" applyNumberFormat="1" applyFont="1" applyFill="1" applyBorder="1" applyAlignment="1">
      <alignment horizontal="center"/>
    </xf>
    <xf numFmtId="0" fontId="2" fillId="0" borderId="0" xfId="70" applyFont="1"/>
    <xf numFmtId="3" fontId="2" fillId="0" borderId="0" xfId="70" applyNumberFormat="1" applyFont="1" applyAlignment="1">
      <alignment horizontal="center"/>
    </xf>
    <xf numFmtId="0" fontId="2" fillId="0" borderId="0" xfId="70" applyFont="1" applyAlignment="1">
      <alignment horizontal="center"/>
    </xf>
    <xf numFmtId="3" fontId="2" fillId="0" borderId="0" xfId="70" applyNumberFormat="1" applyAlignment="1">
      <alignment horizontal="center"/>
    </xf>
    <xf numFmtId="3" fontId="2" fillId="25" borderId="0" xfId="70" applyNumberFormat="1" applyFill="1" applyAlignment="1">
      <alignment horizontal="center"/>
    </xf>
    <xf numFmtId="0" fontId="2" fillId="25" borderId="0" xfId="70" applyFont="1" applyFill="1"/>
    <xf numFmtId="0" fontId="16" fillId="25" borderId="0" xfId="70" applyFont="1" applyFill="1" applyBorder="1" applyAlignment="1">
      <alignment horizontal="left" vertical="center" wrapText="1"/>
    </xf>
    <xf numFmtId="0" fontId="142" fillId="25" borderId="0" xfId="70" applyFont="1" applyFill="1" applyBorder="1" applyAlignment="1">
      <alignment horizontal="left"/>
    </xf>
    <xf numFmtId="0" fontId="92" fillId="25" borderId="0" xfId="70" applyFont="1" applyFill="1" applyBorder="1" applyAlignment="1">
      <alignment horizontal="left"/>
    </xf>
    <xf numFmtId="0" fontId="3" fillId="0" borderId="0" xfId="70" applyFont="1" applyAlignment="1">
      <alignment horizontal="right"/>
    </xf>
    <xf numFmtId="0" fontId="11" fillId="25" borderId="18" xfId="70" applyFont="1" applyFill="1" applyBorder="1" applyAlignment="1">
      <alignment horizontal="right"/>
    </xf>
    <xf numFmtId="0" fontId="9" fillId="25" borderId="0" xfId="70" applyFont="1" applyFill="1" applyBorder="1" applyAlignment="1">
      <alignment horizontal="left"/>
    </xf>
    <xf numFmtId="0" fontId="101" fillId="26" borderId="0" xfId="70" applyFont="1" applyFill="1" applyBorder="1" applyAlignment="1">
      <alignment horizontal="left"/>
    </xf>
    <xf numFmtId="0" fontId="29" fillId="24" borderId="0" xfId="40" applyFont="1" applyFill="1" applyBorder="1" applyAlignment="1">
      <alignment horizontal="left" vertical="top" wrapText="1"/>
    </xf>
    <xf numFmtId="3" fontId="101" fillId="26" borderId="0" xfId="70" applyNumberFormat="1" applyFont="1" applyFill="1" applyBorder="1" applyAlignment="1">
      <alignment horizontal="left"/>
    </xf>
    <xf numFmtId="0" fontId="30" fillId="25" borderId="0" xfId="70" applyFont="1" applyFill="1" applyAlignment="1">
      <alignment vertical="center"/>
    </xf>
    <xf numFmtId="0" fontId="30" fillId="25" borderId="20" xfId="70" applyFont="1" applyFill="1" applyBorder="1" applyAlignment="1">
      <alignment vertical="center"/>
    </xf>
    <xf numFmtId="0" fontId="92" fillId="25" borderId="0" xfId="70" applyFont="1" applyFill="1" applyBorder="1" applyAlignment="1">
      <alignment horizontal="left" vertical="center"/>
    </xf>
    <xf numFmtId="0" fontId="101" fillId="25" borderId="0" xfId="70" applyFont="1" applyFill="1" applyBorder="1" applyAlignment="1">
      <alignment horizontal="left" vertical="center"/>
    </xf>
    <xf numFmtId="0" fontId="30" fillId="0" borderId="0" xfId="70" applyFont="1" applyAlignment="1">
      <alignment vertical="center"/>
    </xf>
    <xf numFmtId="0" fontId="30" fillId="26" borderId="0" xfId="70" applyFont="1" applyFill="1" applyBorder="1" applyAlignment="1">
      <alignment vertical="center"/>
    </xf>
    <xf numFmtId="0" fontId="32" fillId="26" borderId="0" xfId="70" applyFont="1" applyFill="1" applyBorder="1" applyAlignment="1">
      <alignment vertical="center"/>
    </xf>
    <xf numFmtId="0" fontId="30" fillId="0" borderId="0" xfId="70" applyFont="1" applyBorder="1" applyAlignment="1">
      <alignment vertical="center"/>
    </xf>
    <xf numFmtId="164" fontId="2" fillId="26" borderId="0" xfId="70" applyNumberFormat="1" applyFill="1" applyBorder="1"/>
    <xf numFmtId="0" fontId="13" fillId="25" borderId="0" xfId="70" applyFont="1" applyFill="1" applyBorder="1" applyAlignment="1">
      <alignment vertical="center"/>
    </xf>
    <xf numFmtId="0" fontId="4" fillId="25" borderId="0" xfId="70" applyFont="1" applyFill="1" applyBorder="1" applyAlignment="1">
      <alignment vertical="center"/>
    </xf>
    <xf numFmtId="0" fontId="30" fillId="25" borderId="20" xfId="70" applyFont="1" applyFill="1" applyBorder="1"/>
    <xf numFmtId="0" fontId="32" fillId="25" borderId="0" xfId="70" applyFont="1" applyFill="1" applyBorder="1"/>
    <xf numFmtId="3" fontId="12" fillId="25" borderId="0" xfId="70" applyNumberFormat="1" applyFont="1" applyFill="1" applyBorder="1"/>
    <xf numFmtId="0" fontId="9" fillId="25" borderId="0" xfId="70" applyFont="1" applyFill="1" applyAlignment="1"/>
    <xf numFmtId="0" fontId="9" fillId="25" borderId="20" xfId="70" applyFont="1" applyFill="1" applyBorder="1" applyAlignment="1"/>
    <xf numFmtId="0" fontId="9" fillId="25" borderId="0" xfId="70" applyFont="1" applyFill="1" applyBorder="1" applyAlignment="1"/>
    <xf numFmtId="0" fontId="9" fillId="0" borderId="0" xfId="70" applyFont="1" applyAlignment="1"/>
    <xf numFmtId="3" fontId="3" fillId="25" borderId="0" xfId="70" applyNumberFormat="1" applyFont="1" applyFill="1" applyBorder="1"/>
    <xf numFmtId="0" fontId="2" fillId="0" borderId="20" xfId="70" applyBorder="1"/>
    <xf numFmtId="0" fontId="16" fillId="25" borderId="0" xfId="70" applyFont="1" applyFill="1" applyBorder="1" applyAlignment="1">
      <alignment vertical="center"/>
    </xf>
    <xf numFmtId="0" fontId="12" fillId="25" borderId="0" xfId="70" applyFont="1" applyFill="1" applyBorder="1" applyAlignment="1">
      <alignment horizontal="left" vertical="center"/>
    </xf>
    <xf numFmtId="0" fontId="14" fillId="40" borderId="20" xfId="70" applyFont="1" applyFill="1" applyBorder="1" applyAlignment="1">
      <alignment horizontal="center" vertical="center"/>
    </xf>
    <xf numFmtId="0" fontId="21" fillId="0" borderId="0" xfId="70" applyFont="1" applyFill="1"/>
    <xf numFmtId="3" fontId="2" fillId="0" borderId="0" xfId="70" applyNumberFormat="1" applyFill="1"/>
    <xf numFmtId="0" fontId="21" fillId="0" borderId="0" xfId="70" applyFont="1"/>
    <xf numFmtId="0" fontId="11" fillId="25" borderId="0" xfId="0" applyFont="1" applyFill="1" applyBorder="1" applyAlignment="1"/>
    <xf numFmtId="165" fontId="68" fillId="0" borderId="0" xfId="70" applyNumberFormat="1" applyFont="1"/>
    <xf numFmtId="164" fontId="2" fillId="0" borderId="0" xfId="70" applyNumberFormat="1"/>
    <xf numFmtId="0" fontId="92" fillId="27" borderId="0" xfId="66" applyFont="1" applyFill="1" applyBorder="1" applyAlignment="1">
      <alignment horizontal="left" vertical="center"/>
    </xf>
    <xf numFmtId="0" fontId="0" fillId="26" borderId="0" xfId="0" applyFill="1" applyBorder="1" applyAlignment="1">
      <alignment readingOrder="2"/>
    </xf>
    <xf numFmtId="0" fontId="11" fillId="25" borderId="11" xfId="70" applyFont="1" applyFill="1" applyBorder="1" applyAlignment="1"/>
    <xf numFmtId="0" fontId="3" fillId="26" borderId="20" xfId="70" applyFont="1" applyFill="1" applyBorder="1" applyAlignment="1">
      <alignment vertical="center"/>
    </xf>
    <xf numFmtId="0" fontId="29" fillId="26" borderId="0" xfId="70" applyFont="1" applyFill="1" applyBorder="1" applyAlignment="1">
      <alignment vertical="center"/>
    </xf>
    <xf numFmtId="0" fontId="9" fillId="26" borderId="0" xfId="70" applyFont="1" applyFill="1" applyBorder="1" applyAlignment="1">
      <alignment horizontal="left" vertical="center"/>
    </xf>
    <xf numFmtId="0" fontId="109" fillId="26" borderId="0" xfId="70" applyFont="1" applyFill="1" applyBorder="1" applyAlignment="1">
      <alignment horizontal="left" vertical="center"/>
    </xf>
    <xf numFmtId="165" fontId="12" fillId="27" borderId="0" xfId="40" applyNumberFormat="1" applyFont="1" applyFill="1" applyBorder="1" applyAlignment="1">
      <alignment horizontal="center" vertical="center" wrapText="1"/>
    </xf>
    <xf numFmtId="0" fontId="5" fillId="26" borderId="0" xfId="70" applyFont="1" applyFill="1" applyBorder="1" applyAlignment="1">
      <alignment vertical="center"/>
    </xf>
    <xf numFmtId="0" fontId="1" fillId="0" borderId="0" xfId="69" applyAlignment="1">
      <alignment vertical="center"/>
    </xf>
    <xf numFmtId="0" fontId="51" fillId="38" borderId="0" xfId="62" applyFont="1" applyFill="1" applyAlignment="1">
      <alignment horizontal="center" vertical="center"/>
    </xf>
    <xf numFmtId="2" fontId="20" fillId="35" borderId="0" xfId="62" applyNumberFormat="1" applyFont="1" applyFill="1" applyBorder="1" applyAlignment="1">
      <alignment horizontal="center" vertical="center" wrapText="1"/>
    </xf>
    <xf numFmtId="2" fontId="20" fillId="35" borderId="0" xfId="62" applyNumberFormat="1" applyFont="1" applyFill="1" applyBorder="1" applyAlignment="1">
      <alignment horizontal="center" vertical="center"/>
    </xf>
    <xf numFmtId="0" fontId="12" fillId="38" borderId="0" xfId="62" applyFont="1" applyFill="1" applyAlignment="1">
      <alignment horizontal="left" vertical="center" wrapText="1"/>
    </xf>
    <xf numFmtId="0" fontId="3" fillId="0" borderId="0" xfId="62" applyFont="1" applyAlignment="1">
      <alignment horizontal="right"/>
    </xf>
    <xf numFmtId="49" fontId="12" fillId="25" borderId="0" xfId="0" applyNumberFormat="1" applyFont="1" applyFill="1" applyBorder="1" applyAlignment="1">
      <alignment horizontal="left"/>
    </xf>
    <xf numFmtId="0" fontId="12" fillId="25" borderId="0" xfId="0" applyFont="1" applyFill="1" applyBorder="1" applyAlignment="1">
      <alignment horizontal="left"/>
    </xf>
    <xf numFmtId="0" fontId="3" fillId="0" borderId="0" xfId="0" applyFont="1" applyAlignment="1">
      <alignment horizontal="right"/>
    </xf>
    <xf numFmtId="164" fontId="17" fillId="24" borderId="0" xfId="40" applyNumberFormat="1" applyFont="1" applyFill="1" applyBorder="1" applyAlignment="1">
      <alignment horizontal="left" wrapText="1"/>
    </xf>
    <xf numFmtId="164" fontId="17" fillId="24" borderId="0" xfId="40" applyNumberFormat="1" applyFont="1" applyFill="1" applyBorder="1" applyAlignment="1">
      <alignment wrapText="1"/>
    </xf>
    <xf numFmtId="0" fontId="10" fillId="25" borderId="0" xfId="0" applyFont="1" applyFill="1" applyBorder="1" applyAlignment="1">
      <alignment horizontal="justify" vertical="top" wrapText="1"/>
    </xf>
    <xf numFmtId="0" fontId="19" fillId="25" borderId="0" xfId="0" applyFont="1" applyFill="1" applyBorder="1" applyAlignment="1">
      <alignment horizontal="justify" vertical="top" wrapText="1"/>
    </xf>
    <xf numFmtId="0" fontId="17" fillId="25" borderId="18" xfId="0" applyFont="1" applyFill="1" applyBorder="1" applyAlignment="1">
      <alignment horizontal="right" indent="6"/>
    </xf>
    <xf numFmtId="0" fontId="17" fillId="25" borderId="0" xfId="0" applyFont="1" applyFill="1" applyBorder="1" applyAlignment="1"/>
    <xf numFmtId="164" fontId="11" fillId="24" borderId="0" xfId="40" applyNumberFormat="1" applyFont="1" applyFill="1" applyBorder="1" applyAlignment="1">
      <alignment wrapText="1"/>
    </xf>
    <xf numFmtId="0" fontId="11" fillId="25" borderId="0" xfId="0" applyFont="1" applyFill="1" applyBorder="1" applyAlignment="1"/>
    <xf numFmtId="164" fontId="12" fillId="24" borderId="0" xfId="40" applyNumberFormat="1" applyFont="1" applyFill="1" applyBorder="1" applyAlignment="1">
      <alignment wrapText="1"/>
    </xf>
    <xf numFmtId="164" fontId="22" fillId="24" borderId="0" xfId="40" applyNumberFormat="1" applyFont="1" applyFill="1" applyBorder="1" applyAlignment="1">
      <alignment wrapText="1"/>
    </xf>
    <xf numFmtId="0" fontId="9" fillId="25" borderId="0" xfId="0" applyFont="1" applyFill="1" applyBorder="1" applyAlignment="1"/>
    <xf numFmtId="0" fontId="12" fillId="25" borderId="0" xfId="0" applyFont="1" applyFill="1" applyBorder="1" applyAlignment="1">
      <alignment horizontal="left" indent="4"/>
    </xf>
    <xf numFmtId="164" fontId="23" fillId="24" borderId="0" xfId="40" applyNumberFormat="1" applyFont="1" applyFill="1" applyBorder="1" applyAlignment="1">
      <alignment wrapText="1"/>
    </xf>
    <xf numFmtId="0" fontId="11" fillId="25" borderId="0" xfId="0" applyFont="1" applyFill="1" applyBorder="1" applyAlignment="1">
      <alignment horizontal="justify" vertical="center" readingOrder="1"/>
    </xf>
    <xf numFmtId="0" fontId="11" fillId="25" borderId="0" xfId="0" applyFont="1" applyFill="1" applyBorder="1" applyAlignment="1">
      <alignment horizontal="justify" vertical="center" wrapText="1" readingOrder="1"/>
    </xf>
    <xf numFmtId="0" fontId="11" fillId="25" borderId="18" xfId="0" applyFont="1" applyFill="1" applyBorder="1" applyAlignment="1">
      <alignment horizontal="left" indent="5" readingOrder="1"/>
    </xf>
    <xf numFmtId="0" fontId="17" fillId="25" borderId="18" xfId="0" applyFont="1" applyFill="1" applyBorder="1" applyAlignment="1">
      <alignment horizontal="left" indent="5" readingOrder="1"/>
    </xf>
    <xf numFmtId="0" fontId="12" fillId="0" borderId="0" xfId="0" applyFont="1" applyBorder="1" applyAlignment="1">
      <alignment horizontal="justify" readingOrder="1"/>
    </xf>
    <xf numFmtId="0" fontId="11" fillId="25" borderId="0" xfId="0" applyNumberFormat="1" applyFont="1" applyFill="1" applyBorder="1" applyAlignment="1">
      <alignment horizontal="justify" vertical="center" readingOrder="1"/>
    </xf>
    <xf numFmtId="0" fontId="11" fillId="25" borderId="20" xfId="0" applyFont="1" applyFill="1" applyBorder="1" applyAlignment="1">
      <alignment horizontal="center" readingOrder="1"/>
    </xf>
    <xf numFmtId="0" fontId="0" fillId="0" borderId="0" xfId="0" applyBorder="1" applyAlignment="1">
      <alignment horizontal="center" readingOrder="1"/>
    </xf>
    <xf numFmtId="0" fontId="12" fillId="25" borderId="0" xfId="0" applyFont="1" applyFill="1" applyBorder="1" applyAlignment="1">
      <alignment horizontal="justify" vertical="center" readingOrder="1"/>
    </xf>
    <xf numFmtId="0" fontId="12" fillId="25" borderId="0" xfId="0" applyNumberFormat="1" applyFont="1" applyFill="1" applyBorder="1" applyAlignment="1">
      <alignment horizontal="right"/>
    </xf>
    <xf numFmtId="0" fontId="12" fillId="25" borderId="19" xfId="0" applyNumberFormat="1" applyFont="1" applyFill="1" applyBorder="1" applyAlignment="1">
      <alignment horizontal="right"/>
    </xf>
    <xf numFmtId="0" fontId="11" fillId="25" borderId="0" xfId="0" applyFont="1" applyFill="1" applyBorder="1" applyAlignment="1">
      <alignment horizontal="right" indent="5"/>
    </xf>
    <xf numFmtId="0" fontId="16" fillId="25" borderId="0" xfId="0" applyFont="1" applyFill="1" applyBorder="1" applyAlignment="1">
      <alignment horizontal="right"/>
    </xf>
    <xf numFmtId="0" fontId="16" fillId="0" borderId="0" xfId="0" applyFont="1" applyBorder="1" applyAlignment="1">
      <alignment vertical="justify" wrapText="1"/>
    </xf>
    <xf numFmtId="0" fontId="0" fillId="0" borderId="0" xfId="0" applyBorder="1" applyAlignment="1">
      <alignment vertical="justify" wrapText="1"/>
    </xf>
    <xf numFmtId="0" fontId="11" fillId="25" borderId="11" xfId="0" applyFont="1" applyFill="1" applyBorder="1" applyAlignment="1">
      <alignment horizontal="center"/>
    </xf>
    <xf numFmtId="0" fontId="11" fillId="25" borderId="13" xfId="0" applyFont="1" applyFill="1" applyBorder="1" applyAlignment="1">
      <alignment horizontal="center"/>
    </xf>
    <xf numFmtId="0" fontId="11" fillId="25" borderId="13" xfId="0" applyFont="1" applyFill="1" applyBorder="1" applyAlignment="1">
      <alignment horizontal="center" vertical="center"/>
    </xf>
    <xf numFmtId="167" fontId="12" fillId="24" borderId="0" xfId="40" applyNumberFormat="1" applyFont="1" applyFill="1" applyBorder="1" applyAlignment="1">
      <alignment horizontal="right" wrapText="1" indent="2"/>
    </xf>
    <xf numFmtId="167" fontId="12" fillId="27" borderId="0" xfId="40" applyNumberFormat="1" applyFont="1" applyFill="1" applyBorder="1" applyAlignment="1">
      <alignment horizontal="right" wrapText="1" indent="2"/>
    </xf>
    <xf numFmtId="0" fontId="92" fillId="25" borderId="0" xfId="0" applyFont="1" applyFill="1" applyBorder="1" applyAlignment="1">
      <alignment horizontal="left"/>
    </xf>
    <xf numFmtId="167" fontId="92" fillId="25" borderId="0" xfId="0" applyNumberFormat="1" applyFont="1" applyFill="1" applyBorder="1" applyAlignment="1">
      <alignment horizontal="right" indent="2"/>
    </xf>
    <xf numFmtId="167" fontId="92" fillId="26" borderId="0" xfId="0" applyNumberFormat="1" applyFont="1" applyFill="1" applyBorder="1" applyAlignment="1">
      <alignment horizontal="right" indent="2"/>
    </xf>
    <xf numFmtId="167" fontId="92" fillId="24" borderId="0" xfId="40" applyNumberFormat="1" applyFont="1" applyFill="1" applyBorder="1" applyAlignment="1">
      <alignment horizontal="right" wrapText="1" indent="2"/>
    </xf>
    <xf numFmtId="167" fontId="92" fillId="27" borderId="0" xfId="40" applyNumberFormat="1" applyFont="1" applyFill="1" applyBorder="1" applyAlignment="1">
      <alignment horizontal="right" wrapText="1" indent="2"/>
    </xf>
    <xf numFmtId="168" fontId="12" fillId="24" borderId="0" xfId="40" applyNumberFormat="1" applyFont="1" applyFill="1" applyBorder="1" applyAlignment="1">
      <alignment horizontal="right" wrapText="1" indent="2"/>
    </xf>
    <xf numFmtId="168" fontId="12" fillId="27" borderId="0" xfId="40" applyNumberFormat="1" applyFont="1" applyFill="1" applyBorder="1" applyAlignment="1">
      <alignment horizontal="right" wrapText="1" indent="2"/>
    </xf>
    <xf numFmtId="0" fontId="3" fillId="0" borderId="0" xfId="0" applyFont="1" applyFill="1" applyAlignment="1">
      <alignment horizontal="right"/>
    </xf>
    <xf numFmtId="0" fontId="16" fillId="0" borderId="0" xfId="0" applyFont="1" applyBorder="1" applyAlignment="1">
      <alignment vertical="top"/>
    </xf>
    <xf numFmtId="0" fontId="11" fillId="25" borderId="10" xfId="0" applyFont="1" applyFill="1" applyBorder="1" applyAlignment="1">
      <alignment horizontal="center"/>
    </xf>
    <xf numFmtId="0" fontId="11" fillId="25" borderId="0" xfId="0" applyFont="1" applyFill="1" applyBorder="1" applyAlignment="1">
      <alignment horizontal="left" indent="4"/>
    </xf>
    <xf numFmtId="0" fontId="16" fillId="25" borderId="0" xfId="0" applyFont="1" applyFill="1" applyBorder="1" applyAlignment="1">
      <alignment vertical="justify" wrapText="1"/>
    </xf>
    <xf numFmtId="0" fontId="0" fillId="25" borderId="0" xfId="0" applyFill="1" applyBorder="1" applyAlignment="1">
      <alignment vertical="justify" wrapText="1"/>
    </xf>
    <xf numFmtId="0" fontId="11" fillId="25" borderId="68" xfId="0" applyFont="1" applyFill="1" applyBorder="1" applyAlignment="1">
      <alignment horizontal="center" vertical="center"/>
    </xf>
    <xf numFmtId="0" fontId="11" fillId="25" borderId="12" xfId="0" applyFont="1" applyFill="1" applyBorder="1" applyAlignment="1">
      <alignment horizontal="center"/>
    </xf>
    <xf numFmtId="167" fontId="12" fillId="29" borderId="0" xfId="60" applyNumberFormat="1" applyFont="1" applyFill="1" applyBorder="1" applyAlignment="1">
      <alignment horizontal="right" wrapText="1" indent="2"/>
    </xf>
    <xf numFmtId="167" fontId="12" fillId="46" borderId="0" xfId="60" applyNumberFormat="1" applyFont="1" applyFill="1" applyBorder="1" applyAlignment="1">
      <alignment horizontal="right" wrapText="1" indent="2"/>
    </xf>
    <xf numFmtId="0" fontId="11" fillId="24" borderId="0" xfId="40" applyFont="1" applyFill="1" applyBorder="1" applyAlignment="1">
      <alignment horizontal="left" indent="2"/>
    </xf>
    <xf numFmtId="168" fontId="11" fillId="24" borderId="0" xfId="40" applyNumberFormat="1" applyFont="1" applyFill="1" applyBorder="1" applyAlignment="1">
      <alignment horizontal="right" wrapText="1" indent="2"/>
    </xf>
    <xf numFmtId="168" fontId="11" fillId="27" borderId="0" xfId="40" applyNumberFormat="1" applyFont="1" applyFill="1" applyBorder="1" applyAlignment="1">
      <alignment horizontal="right" wrapText="1" indent="2"/>
    </xf>
    <xf numFmtId="169" fontId="36" fillId="24" borderId="0" xfId="40" applyNumberFormat="1" applyFont="1" applyFill="1" applyBorder="1" applyAlignment="1">
      <alignment horizontal="right" wrapText="1" indent="2"/>
    </xf>
    <xf numFmtId="169" fontId="36" fillId="27" borderId="0" xfId="40" applyNumberFormat="1" applyFont="1" applyFill="1" applyBorder="1" applyAlignment="1">
      <alignment horizontal="right" wrapText="1" indent="2"/>
    </xf>
    <xf numFmtId="168" fontId="95" fillId="24" borderId="0" xfId="40" applyNumberFormat="1" applyFont="1" applyFill="1" applyBorder="1" applyAlignment="1">
      <alignment horizontal="right" wrapText="1" indent="2"/>
    </xf>
    <xf numFmtId="168" fontId="95" fillId="27" borderId="0" xfId="40" applyNumberFormat="1" applyFont="1" applyFill="1" applyBorder="1" applyAlignment="1">
      <alignment horizontal="right" wrapText="1" indent="2"/>
    </xf>
    <xf numFmtId="169" fontId="12" fillId="24" borderId="0" xfId="40" applyNumberFormat="1" applyFont="1" applyFill="1" applyBorder="1" applyAlignment="1">
      <alignment horizontal="right" wrapText="1" indent="2"/>
    </xf>
    <xf numFmtId="169" fontId="12" fillId="27" borderId="0" xfId="40" applyNumberFormat="1" applyFont="1" applyFill="1" applyBorder="1" applyAlignment="1">
      <alignment horizontal="right" wrapText="1" indent="2"/>
    </xf>
    <xf numFmtId="0" fontId="11" fillId="24" borderId="0" xfId="40" applyFont="1" applyFill="1" applyBorder="1" applyAlignment="1">
      <alignment horizontal="left" wrapText="1"/>
    </xf>
    <xf numFmtId="0" fontId="12" fillId="24" borderId="0" xfId="40" applyFont="1" applyFill="1" applyBorder="1" applyAlignment="1">
      <alignment horizontal="left" indent="1"/>
    </xf>
    <xf numFmtId="165" fontId="12" fillId="25" borderId="0" xfId="0" applyNumberFormat="1" applyFont="1" applyFill="1" applyBorder="1" applyAlignment="1">
      <alignment horizontal="right" indent="2"/>
    </xf>
    <xf numFmtId="165" fontId="12" fillId="26" borderId="0" xfId="0" applyNumberFormat="1" applyFont="1" applyFill="1" applyBorder="1" applyAlignment="1">
      <alignment horizontal="right" indent="2"/>
    </xf>
    <xf numFmtId="0" fontId="16" fillId="25" borderId="0" xfId="0" applyFont="1" applyFill="1" applyBorder="1" applyAlignment="1">
      <alignment vertical="top"/>
    </xf>
    <xf numFmtId="0" fontId="11" fillId="27" borderId="0" xfId="40" applyFont="1" applyFill="1" applyBorder="1" applyAlignment="1">
      <alignment horizontal="left" indent="1"/>
    </xf>
    <xf numFmtId="0" fontId="11" fillId="25" borderId="0" xfId="0" applyFont="1" applyFill="1" applyBorder="1" applyAlignment="1">
      <alignment horizontal="right" indent="6"/>
    </xf>
    <xf numFmtId="165" fontId="12" fillId="24" borderId="0" xfId="40" applyNumberFormat="1" applyFont="1" applyFill="1" applyBorder="1" applyAlignment="1">
      <alignment horizontal="right" wrapText="1" indent="2"/>
    </xf>
    <xf numFmtId="165" fontId="12" fillId="27" borderId="0" xfId="40" applyNumberFormat="1" applyFont="1" applyFill="1" applyBorder="1" applyAlignment="1">
      <alignment horizontal="right" wrapText="1" indent="2"/>
    </xf>
    <xf numFmtId="165" fontId="92" fillId="25" borderId="0" xfId="0" applyNumberFormat="1" applyFont="1" applyFill="1" applyBorder="1" applyAlignment="1">
      <alignment horizontal="right" indent="2"/>
    </xf>
    <xf numFmtId="165" fontId="92" fillId="26" borderId="0" xfId="0" applyNumberFormat="1" applyFont="1" applyFill="1" applyBorder="1" applyAlignment="1">
      <alignment horizontal="right" indent="2"/>
    </xf>
    <xf numFmtId="0" fontId="3" fillId="25" borderId="0" xfId="0" applyFont="1" applyFill="1" applyBorder="1" applyAlignment="1">
      <alignment horizontal="right" indent="2"/>
    </xf>
    <xf numFmtId="0" fontId="3" fillId="26" borderId="0" xfId="0" applyFont="1" applyFill="1" applyBorder="1" applyAlignment="1">
      <alignment horizontal="right" indent="2"/>
    </xf>
    <xf numFmtId="165" fontId="23" fillId="25" borderId="0" xfId="0" applyNumberFormat="1" applyFont="1" applyFill="1" applyBorder="1" applyAlignment="1">
      <alignment horizontal="right" indent="2"/>
    </xf>
    <xf numFmtId="165" fontId="23" fillId="26" borderId="0" xfId="0" applyNumberFormat="1" applyFont="1" applyFill="1" applyBorder="1" applyAlignment="1">
      <alignment horizontal="right" indent="2"/>
    </xf>
    <xf numFmtId="1" fontId="12" fillId="25" borderId="10" xfId="0" applyNumberFormat="1" applyFont="1" applyFill="1" applyBorder="1" applyAlignment="1">
      <alignment horizontal="center"/>
    </xf>
    <xf numFmtId="167" fontId="12" fillId="26" borderId="0" xfId="0" applyNumberFormat="1" applyFont="1" applyFill="1" applyBorder="1" applyAlignment="1">
      <alignment horizontal="right" indent="2"/>
    </xf>
    <xf numFmtId="167" fontId="11" fillId="26" borderId="0" xfId="0" applyNumberFormat="1" applyFont="1" applyFill="1" applyBorder="1" applyAlignment="1">
      <alignment horizontal="right" indent="2"/>
    </xf>
    <xf numFmtId="0" fontId="98" fillId="25" borderId="0" xfId="0" applyFont="1" applyFill="1" applyBorder="1" applyAlignment="1">
      <alignment horizontal="center"/>
    </xf>
    <xf numFmtId="0" fontId="11" fillId="25" borderId="0" xfId="62" applyFont="1" applyFill="1" applyBorder="1" applyAlignment="1">
      <alignment horizontal="left" indent="6"/>
    </xf>
    <xf numFmtId="0" fontId="16" fillId="25" borderId="0" xfId="62" applyFont="1" applyFill="1" applyBorder="1" applyAlignment="1">
      <alignment horizontal="left" vertical="top"/>
    </xf>
    <xf numFmtId="0" fontId="11" fillId="25" borderId="13" xfId="62" applyFont="1" applyFill="1" applyBorder="1" applyAlignment="1">
      <alignment horizontal="center"/>
    </xf>
    <xf numFmtId="0" fontId="102" fillId="25" borderId="24" xfId="62" applyFont="1" applyFill="1" applyBorder="1" applyAlignment="1">
      <alignment horizontal="center" vertical="center"/>
    </xf>
    <xf numFmtId="0" fontId="102" fillId="25" borderId="25" xfId="62" applyFont="1" applyFill="1" applyBorder="1" applyAlignment="1">
      <alignment horizontal="center" vertical="center"/>
    </xf>
    <xf numFmtId="0" fontId="16" fillId="25" borderId="0" xfId="62" applyFont="1" applyFill="1" applyBorder="1" applyAlignment="1">
      <alignment horizontal="right"/>
    </xf>
    <xf numFmtId="0" fontId="68" fillId="25" borderId="66" xfId="62" applyFont="1" applyFill="1" applyBorder="1" applyAlignment="1">
      <alignment vertical="center"/>
    </xf>
    <xf numFmtId="0" fontId="68" fillId="25" borderId="67" xfId="62" applyFont="1" applyFill="1" applyBorder="1" applyAlignment="1">
      <alignment vertical="center"/>
    </xf>
    <xf numFmtId="0" fontId="16" fillId="25" borderId="0" xfId="62" applyFont="1" applyFill="1" applyBorder="1" applyAlignment="1">
      <alignment horizontal="justify" wrapText="1"/>
    </xf>
    <xf numFmtId="0" fontId="11" fillId="25" borderId="12" xfId="62" applyFont="1" applyFill="1" applyBorder="1" applyAlignment="1">
      <alignment horizontal="center"/>
    </xf>
    <xf numFmtId="0" fontId="29" fillId="25" borderId="0" xfId="62" applyFont="1" applyFill="1" applyBorder="1" applyAlignment="1">
      <alignment wrapText="1"/>
    </xf>
    <xf numFmtId="0" fontId="16" fillId="25" borderId="0" xfId="62" applyFont="1" applyFill="1" applyBorder="1" applyAlignment="1">
      <alignment wrapText="1"/>
    </xf>
    <xf numFmtId="0" fontId="11" fillId="25" borderId="0" xfId="62" applyFont="1" applyFill="1" applyBorder="1" applyAlignment="1">
      <alignment horizontal="left" indent="1"/>
    </xf>
    <xf numFmtId="0" fontId="60" fillId="25" borderId="0" xfId="62" applyFont="1" applyFill="1" applyBorder="1" applyAlignment="1">
      <alignment horizontal="justify" vertical="center" wrapText="1"/>
    </xf>
    <xf numFmtId="0" fontId="3" fillId="0" borderId="0" xfId="62" applyFont="1" applyBorder="1" applyAlignment="1">
      <alignment horizontal="justify"/>
    </xf>
    <xf numFmtId="0" fontId="29" fillId="24" borderId="0" xfId="40" applyFont="1" applyFill="1" applyBorder="1" applyAlignment="1">
      <alignment horizontal="justify" vertical="center" wrapText="1"/>
    </xf>
    <xf numFmtId="0" fontId="16" fillId="24" borderId="0" xfId="40" applyFont="1" applyFill="1" applyBorder="1" applyAlignment="1">
      <alignment horizontal="justify" vertical="center" wrapText="1"/>
    </xf>
    <xf numFmtId="0" fontId="16" fillId="24" borderId="0" xfId="40" applyFont="1" applyFill="1" applyBorder="1" applyAlignment="1">
      <alignment horizontal="justify" vertical="top" wrapText="1"/>
    </xf>
    <xf numFmtId="0" fontId="12" fillId="25" borderId="0" xfId="0" applyNumberFormat="1" applyFont="1" applyFill="1" applyBorder="1" applyAlignment="1">
      <alignment horizontal="left"/>
    </xf>
    <xf numFmtId="0" fontId="11" fillId="26" borderId="18" xfId="0" applyFont="1" applyFill="1" applyBorder="1" applyAlignment="1">
      <alignment horizontal="right" indent="6"/>
    </xf>
    <xf numFmtId="0" fontId="9" fillId="25" borderId="23" xfId="0" applyFont="1" applyFill="1" applyBorder="1" applyAlignment="1">
      <alignment horizontal="left"/>
    </xf>
    <xf numFmtId="0" fontId="9" fillId="25" borderId="22" xfId="0" applyFont="1" applyFill="1" applyBorder="1" applyAlignment="1">
      <alignment horizontal="left"/>
    </xf>
    <xf numFmtId="0" fontId="9" fillId="25" borderId="0" xfId="0" applyFont="1" applyFill="1" applyBorder="1" applyAlignment="1">
      <alignment horizontal="left"/>
    </xf>
    <xf numFmtId="0" fontId="16" fillId="25" borderId="0" xfId="0" applyFont="1" applyFill="1" applyBorder="1" applyAlignment="1">
      <alignment horizontal="left" vertical="top"/>
    </xf>
    <xf numFmtId="0" fontId="5" fillId="25" borderId="0" xfId="0" applyFont="1" applyFill="1" applyBorder="1"/>
    <xf numFmtId="0" fontId="8" fillId="25" borderId="13" xfId="0" applyFont="1" applyFill="1" applyBorder="1" applyAlignment="1">
      <alignment horizontal="center"/>
    </xf>
    <xf numFmtId="0" fontId="3" fillId="0" borderId="0" xfId="70" applyFont="1" applyAlignment="1">
      <alignment horizontal="right"/>
    </xf>
    <xf numFmtId="0" fontId="92" fillId="25" borderId="0" xfId="70" applyFont="1" applyFill="1" applyBorder="1" applyAlignment="1">
      <alignment horizontal="left"/>
    </xf>
    <xf numFmtId="0" fontId="29" fillId="24" borderId="0" xfId="40" applyNumberFormat="1" applyFont="1" applyFill="1" applyBorder="1" applyAlignment="1">
      <alignment horizontal="justify" vertical="center" wrapText="1"/>
    </xf>
    <xf numFmtId="0" fontId="16" fillId="24" borderId="0" xfId="40" applyNumberFormat="1" applyFont="1" applyFill="1" applyBorder="1" applyAlignment="1">
      <alignment horizontal="justify" vertical="center" wrapText="1"/>
    </xf>
    <xf numFmtId="49" fontId="12" fillId="25" borderId="0" xfId="70" applyNumberFormat="1" applyFont="1" applyFill="1" applyBorder="1" applyAlignment="1">
      <alignment horizontal="left"/>
    </xf>
    <xf numFmtId="0" fontId="12" fillId="25" borderId="0" xfId="70" applyNumberFormat="1" applyFont="1" applyFill="1" applyBorder="1" applyAlignment="1">
      <alignment horizontal="left"/>
    </xf>
    <xf numFmtId="0" fontId="12" fillId="25" borderId="0" xfId="70" applyNumberFormat="1" applyFont="1" applyFill="1" applyBorder="1" applyAlignment="1">
      <alignment horizontal="right"/>
    </xf>
    <xf numFmtId="0" fontId="16" fillId="25" borderId="0" xfId="70" applyFont="1" applyFill="1" applyBorder="1" applyAlignment="1">
      <alignment horizontal="left" vertical="top"/>
    </xf>
    <xf numFmtId="0" fontId="11" fillId="25" borderId="18" xfId="70" applyFont="1" applyFill="1" applyBorder="1" applyAlignment="1">
      <alignment horizontal="left" indent="6"/>
    </xf>
    <xf numFmtId="0" fontId="11" fillId="25" borderId="0" xfId="70" applyFont="1" applyFill="1" applyBorder="1" applyAlignment="1">
      <alignment horizontal="left" indent="6"/>
    </xf>
    <xf numFmtId="0" fontId="11" fillId="25" borderId="13" xfId="70" applyFont="1" applyFill="1" applyBorder="1" applyAlignment="1">
      <alignment horizontal="center"/>
    </xf>
    <xf numFmtId="0" fontId="11" fillId="25" borderId="18" xfId="70" applyFont="1" applyFill="1" applyBorder="1" applyAlignment="1">
      <alignment horizontal="left"/>
    </xf>
    <xf numFmtId="0" fontId="11" fillId="25" borderId="18" xfId="70" applyFont="1" applyFill="1" applyBorder="1" applyAlignment="1">
      <alignment horizontal="right" indent="6"/>
    </xf>
    <xf numFmtId="0" fontId="16" fillId="25" borderId="22" xfId="70" applyFont="1" applyFill="1" applyBorder="1" applyAlignment="1">
      <alignment horizontal="center"/>
    </xf>
    <xf numFmtId="0" fontId="16" fillId="25" borderId="56" xfId="70" applyFont="1" applyFill="1" applyBorder="1" applyAlignment="1">
      <alignment horizontal="center"/>
    </xf>
    <xf numFmtId="0" fontId="97" fillId="26" borderId="27" xfId="70" applyFont="1" applyFill="1" applyBorder="1" applyAlignment="1">
      <alignment horizontal="left" vertical="center"/>
    </xf>
    <xf numFmtId="0" fontId="97" fillId="26" borderId="28" xfId="70" applyFont="1" applyFill="1" applyBorder="1" applyAlignment="1">
      <alignment horizontal="left" vertical="center"/>
    </xf>
    <xf numFmtId="0" fontId="97" fillId="26" borderId="29" xfId="70" applyFont="1" applyFill="1" applyBorder="1" applyAlignment="1">
      <alignment horizontal="left" vertical="center"/>
    </xf>
    <xf numFmtId="0" fontId="16" fillId="0" borderId="57" xfId="70" applyFont="1" applyBorder="1" applyAlignment="1">
      <alignment vertical="justify" wrapText="1"/>
    </xf>
    <xf numFmtId="0" fontId="16" fillId="0" borderId="0" xfId="70" applyFont="1" applyBorder="1" applyAlignment="1">
      <alignment vertical="justify" wrapText="1"/>
    </xf>
    <xf numFmtId="0" fontId="11" fillId="25" borderId="13" xfId="70" applyFont="1" applyFill="1" applyBorder="1" applyAlignment="1">
      <alignment horizontal="center" vertical="center"/>
    </xf>
    <xf numFmtId="0" fontId="11" fillId="25" borderId="55" xfId="70" applyFont="1" applyFill="1" applyBorder="1" applyAlignment="1">
      <alignment horizontal="center"/>
    </xf>
    <xf numFmtId="167" fontId="92" fillId="26" borderId="10" xfId="70" applyNumberFormat="1" applyFont="1" applyFill="1" applyBorder="1" applyAlignment="1">
      <alignment horizontal="right" indent="4"/>
    </xf>
    <xf numFmtId="167" fontId="11" fillId="27" borderId="0" xfId="40" applyNumberFormat="1" applyFont="1" applyFill="1" applyBorder="1" applyAlignment="1">
      <alignment horizontal="right" wrapText="1" indent="4"/>
    </xf>
    <xf numFmtId="167" fontId="12" fillId="27" borderId="0" xfId="40" applyNumberFormat="1" applyFont="1" applyFill="1" applyBorder="1" applyAlignment="1">
      <alignment horizontal="right" wrapText="1" indent="4"/>
    </xf>
    <xf numFmtId="0" fontId="16" fillId="25" borderId="58" xfId="70" applyFont="1" applyFill="1" applyBorder="1" applyAlignment="1">
      <alignment horizontal="left" vertical="top"/>
    </xf>
    <xf numFmtId="49" fontId="11" fillId="25" borderId="12" xfId="70" applyNumberFormat="1" applyFont="1" applyFill="1" applyBorder="1" applyAlignment="1">
      <alignment horizontal="center" vertical="center" wrapText="1"/>
    </xf>
    <xf numFmtId="49" fontId="11" fillId="25" borderId="12" xfId="70" applyNumberFormat="1" applyFont="1" applyFill="1" applyBorder="1" applyAlignment="1">
      <alignment horizontal="center" vertical="center"/>
    </xf>
    <xf numFmtId="0" fontId="92" fillId="26" borderId="0" xfId="70" applyFont="1" applyFill="1" applyBorder="1" applyAlignment="1">
      <alignment vertical="distributed"/>
    </xf>
    <xf numFmtId="0" fontId="49" fillId="26" borderId="27" xfId="70" applyFont="1" applyFill="1" applyBorder="1" applyAlignment="1">
      <alignment horizontal="left" vertical="center"/>
    </xf>
    <xf numFmtId="0" fontId="49" fillId="26" borderId="28" xfId="70" applyFont="1" applyFill="1" applyBorder="1" applyAlignment="1">
      <alignment horizontal="left" vertical="center"/>
    </xf>
    <xf numFmtId="0" fontId="49" fillId="26" borderId="29" xfId="70" applyFont="1" applyFill="1" applyBorder="1" applyAlignment="1">
      <alignment horizontal="left" vertical="center"/>
    </xf>
    <xf numFmtId="0" fontId="11" fillId="25" borderId="30" xfId="70" applyFont="1" applyFill="1" applyBorder="1" applyAlignment="1">
      <alignment horizontal="left" vertical="center" wrapText="1"/>
    </xf>
    <xf numFmtId="0" fontId="11" fillId="25" borderId="31" xfId="70" applyFont="1" applyFill="1" applyBorder="1" applyAlignment="1">
      <alignment horizontal="left" vertical="center" wrapText="1"/>
    </xf>
    <xf numFmtId="0" fontId="11" fillId="25" borderId="32" xfId="70" applyFont="1" applyFill="1" applyBorder="1" applyAlignment="1">
      <alignment horizontal="left" vertical="center" wrapText="1"/>
    </xf>
    <xf numFmtId="3" fontId="92" fillId="25" borderId="0" xfId="57" applyNumberFormat="1" applyFont="1" applyFill="1" applyBorder="1" applyAlignment="1">
      <alignment horizontal="right" indent="3"/>
    </xf>
    <xf numFmtId="3" fontId="92" fillId="25" borderId="0" xfId="70" applyNumberFormat="1" applyFont="1" applyFill="1" applyBorder="1" applyAlignment="1">
      <alignment horizontal="right" vertical="center" indent="3"/>
    </xf>
    <xf numFmtId="3" fontId="92" fillId="25" borderId="0" xfId="70" applyNumberFormat="1" applyFont="1" applyFill="1" applyBorder="1" applyAlignment="1">
      <alignment horizontal="right" indent="3"/>
    </xf>
    <xf numFmtId="3" fontId="92" fillId="25" borderId="10" xfId="57" applyNumberFormat="1" applyFont="1" applyFill="1" applyBorder="1" applyAlignment="1">
      <alignment horizontal="right" indent="3"/>
    </xf>
    <xf numFmtId="3" fontId="92" fillId="25" borderId="10" xfId="70" applyNumberFormat="1" applyFont="1" applyFill="1" applyBorder="1" applyAlignment="1">
      <alignment horizontal="right" indent="3"/>
    </xf>
    <xf numFmtId="3" fontId="12" fillId="26" borderId="0" xfId="57" applyNumberFormat="1" applyFont="1" applyFill="1" applyBorder="1" applyAlignment="1">
      <alignment horizontal="right" indent="3"/>
    </xf>
    <xf numFmtId="3" fontId="12" fillId="26" borderId="0" xfId="70" applyNumberFormat="1" applyFont="1" applyFill="1" applyBorder="1" applyAlignment="1">
      <alignment horizontal="right" indent="3"/>
    </xf>
    <xf numFmtId="0" fontId="12" fillId="0" borderId="0" xfId="70" applyFont="1" applyFill="1" applyBorder="1" applyAlignment="1">
      <alignment horizontal="right"/>
    </xf>
    <xf numFmtId="0" fontId="3" fillId="26" borderId="0" xfId="63" applyFont="1" applyFill="1" applyAlignment="1">
      <alignment horizontal="right"/>
    </xf>
    <xf numFmtId="167" fontId="16" fillId="26" borderId="0" xfId="70" applyNumberFormat="1" applyFont="1" applyFill="1" applyBorder="1" applyAlignment="1">
      <alignment vertical="center"/>
    </xf>
    <xf numFmtId="0" fontId="49" fillId="26" borderId="34" xfId="63" applyFont="1" applyFill="1" applyBorder="1" applyAlignment="1">
      <alignment horizontal="left" vertical="center"/>
    </xf>
    <xf numFmtId="0" fontId="49" fillId="26" borderId="35" xfId="63" applyFont="1" applyFill="1" applyBorder="1" applyAlignment="1">
      <alignment horizontal="left" vertical="center"/>
    </xf>
    <xf numFmtId="0" fontId="16" fillId="26" borderId="0" xfId="63" applyFont="1" applyFill="1" applyBorder="1" applyAlignment="1">
      <alignment horizontal="left" wrapText="1"/>
    </xf>
    <xf numFmtId="0" fontId="29" fillId="26" borderId="0" xfId="63" applyFont="1" applyFill="1" applyBorder="1" applyAlignment="1">
      <alignment horizontal="left" wrapText="1"/>
    </xf>
    <xf numFmtId="167" fontId="9" fillId="26" borderId="0" xfId="70" applyNumberFormat="1" applyFont="1" applyFill="1" applyBorder="1" applyAlignment="1">
      <alignment horizontal="right" vertical="center"/>
    </xf>
    <xf numFmtId="167" fontId="16" fillId="26" borderId="0" xfId="70" applyNumberFormat="1" applyFont="1" applyFill="1" applyBorder="1" applyAlignment="1">
      <alignment horizontal="right" vertical="center"/>
    </xf>
    <xf numFmtId="167" fontId="16" fillId="25" borderId="0" xfId="70" applyNumberFormat="1" applyFont="1" applyFill="1" applyBorder="1" applyAlignment="1">
      <alignment vertical="center"/>
    </xf>
    <xf numFmtId="3" fontId="52" fillId="26" borderId="0" xfId="70" applyNumberFormat="1" applyFont="1" applyFill="1" applyBorder="1" applyAlignment="1">
      <alignment horizontal="right" vertical="center"/>
    </xf>
    <xf numFmtId="3" fontId="9" fillId="26" borderId="0" xfId="70" applyNumberFormat="1" applyFont="1" applyFill="1" applyBorder="1" applyAlignment="1">
      <alignment horizontal="right" vertical="center"/>
    </xf>
    <xf numFmtId="3" fontId="9" fillId="25" borderId="0" xfId="70" applyNumberFormat="1" applyFont="1" applyFill="1" applyBorder="1" applyAlignment="1">
      <alignment vertical="center"/>
    </xf>
    <xf numFmtId="3" fontId="105" fillId="26" borderId="0" xfId="70" applyNumberFormat="1" applyFont="1" applyFill="1" applyBorder="1" applyAlignment="1">
      <alignment horizontal="right" vertical="center"/>
    </xf>
    <xf numFmtId="3" fontId="16" fillId="25" borderId="0" xfId="70" applyNumberFormat="1" applyFont="1" applyFill="1" applyBorder="1" applyAlignment="1">
      <alignment vertical="center"/>
    </xf>
    <xf numFmtId="3" fontId="16" fillId="26" borderId="0" xfId="70" applyNumberFormat="1" applyFont="1" applyFill="1" applyBorder="1" applyAlignment="1">
      <alignment horizontal="right" vertical="center"/>
    </xf>
    <xf numFmtId="3" fontId="105" fillId="25" borderId="0" xfId="70" applyNumberFormat="1" applyFont="1" applyFill="1" applyBorder="1" applyAlignment="1">
      <alignment horizontal="right" vertical="center"/>
    </xf>
    <xf numFmtId="3" fontId="52" fillId="26" borderId="0" xfId="70" applyNumberFormat="1" applyFont="1" applyFill="1" applyBorder="1" applyAlignment="1">
      <alignment horizontal="right"/>
    </xf>
    <xf numFmtId="3" fontId="9" fillId="26" borderId="0" xfId="70" applyNumberFormat="1" applyFont="1" applyFill="1" applyBorder="1" applyAlignment="1">
      <alignment horizontal="right"/>
    </xf>
    <xf numFmtId="3" fontId="9" fillId="25" borderId="0" xfId="70" applyNumberFormat="1" applyFont="1" applyFill="1" applyBorder="1" applyAlignment="1"/>
    <xf numFmtId="3" fontId="105" fillId="25" borderId="0" xfId="70" applyNumberFormat="1" applyFont="1" applyFill="1" applyBorder="1" applyAlignment="1">
      <alignment vertical="center"/>
    </xf>
    <xf numFmtId="3" fontId="29" fillId="25" borderId="0" xfId="70" applyNumberFormat="1" applyFont="1" applyFill="1" applyBorder="1" applyAlignment="1">
      <alignment horizontal="right" vertical="center"/>
    </xf>
    <xf numFmtId="3" fontId="51" fillId="26" borderId="0" xfId="70" applyNumberFormat="1" applyFont="1" applyFill="1" applyBorder="1" applyAlignment="1">
      <alignment horizontal="right" vertical="center"/>
    </xf>
    <xf numFmtId="3" fontId="29" fillId="26" borderId="0" xfId="70" applyNumberFormat="1" applyFont="1" applyFill="1" applyBorder="1" applyAlignment="1">
      <alignment horizontal="right" vertical="center"/>
    </xf>
    <xf numFmtId="3" fontId="29" fillId="25" borderId="0" xfId="70" applyNumberFormat="1" applyFont="1" applyFill="1" applyBorder="1" applyAlignment="1">
      <alignment vertical="center"/>
    </xf>
    <xf numFmtId="3" fontId="51" fillId="25" borderId="0" xfId="70" applyNumberFormat="1" applyFont="1" applyFill="1" applyBorder="1" applyAlignment="1">
      <alignment vertical="center"/>
    </xf>
    <xf numFmtId="4" fontId="51" fillId="25" borderId="0" xfId="70" applyNumberFormat="1" applyFont="1" applyFill="1" applyBorder="1" applyAlignment="1">
      <alignment vertical="center"/>
    </xf>
    <xf numFmtId="3" fontId="51" fillId="25" borderId="0" xfId="70" applyNumberFormat="1" applyFont="1" applyFill="1" applyBorder="1" applyAlignment="1">
      <alignment horizontal="right" vertical="center"/>
    </xf>
    <xf numFmtId="3" fontId="105" fillId="25" borderId="10" xfId="70" applyNumberFormat="1" applyFont="1" applyFill="1" applyBorder="1" applyAlignment="1">
      <alignment vertical="center"/>
    </xf>
    <xf numFmtId="3" fontId="105" fillId="25" borderId="10" xfId="70" applyNumberFormat="1" applyFont="1" applyFill="1" applyBorder="1" applyAlignment="1">
      <alignment horizontal="right" vertical="center"/>
    </xf>
    <xf numFmtId="4" fontId="105" fillId="27" borderId="0" xfId="40" applyNumberFormat="1" applyFont="1" applyFill="1" applyBorder="1" applyAlignment="1">
      <alignment horizontal="right" wrapText="1"/>
    </xf>
    <xf numFmtId="3" fontId="105" fillId="26" borderId="10" xfId="70" applyNumberFormat="1" applyFont="1" applyFill="1" applyBorder="1" applyAlignment="1">
      <alignment horizontal="right" vertical="center"/>
    </xf>
    <xf numFmtId="0" fontId="11" fillId="25" borderId="18" xfId="63" applyFont="1" applyFill="1" applyBorder="1" applyAlignment="1">
      <alignment horizontal="left" indent="6"/>
    </xf>
    <xf numFmtId="3" fontId="105" fillId="27" borderId="0" xfId="40" applyNumberFormat="1" applyFont="1" applyFill="1" applyBorder="1" applyAlignment="1">
      <alignment horizontal="right" wrapText="1"/>
    </xf>
    <xf numFmtId="164" fontId="16" fillId="24" borderId="51" xfId="40" applyNumberFormat="1" applyFont="1" applyFill="1" applyBorder="1" applyAlignment="1">
      <alignment horizontal="right" wrapText="1"/>
    </xf>
    <xf numFmtId="0" fontId="11" fillId="25" borderId="18" xfId="62" applyFont="1" applyFill="1" applyBorder="1" applyAlignment="1">
      <alignment horizontal="right" indent="6"/>
    </xf>
    <xf numFmtId="0" fontId="16" fillId="24" borderId="54" xfId="40" applyFont="1" applyFill="1" applyBorder="1" applyAlignment="1">
      <alignment vertical="justify" wrapText="1"/>
    </xf>
    <xf numFmtId="0" fontId="16" fillId="24" borderId="0" xfId="40" applyFont="1" applyFill="1" applyBorder="1" applyAlignment="1">
      <alignment vertical="justify" wrapText="1"/>
    </xf>
    <xf numFmtId="0" fontId="92" fillId="25" borderId="0" xfId="62" applyFont="1" applyFill="1" applyBorder="1" applyAlignment="1">
      <alignment horizontal="left" vertical="center"/>
    </xf>
    <xf numFmtId="2" fontId="92" fillId="24" borderId="0" xfId="40" applyNumberFormat="1" applyFont="1" applyFill="1" applyBorder="1" applyAlignment="1">
      <alignment horizontal="center" vertical="center" wrapText="1"/>
    </xf>
    <xf numFmtId="0" fontId="12" fillId="25" borderId="0" xfId="62" applyNumberFormat="1" applyFont="1" applyFill="1" applyBorder="1" applyAlignment="1">
      <alignment horizontal="left"/>
    </xf>
    <xf numFmtId="0" fontId="49" fillId="26" borderId="34" xfId="62" applyFont="1" applyFill="1" applyBorder="1" applyAlignment="1">
      <alignment horizontal="left" vertical="center" wrapText="1"/>
    </xf>
    <xf numFmtId="0" fontId="49" fillId="26" borderId="35" xfId="62" applyFont="1" applyFill="1" applyBorder="1" applyAlignment="1">
      <alignment horizontal="left" vertical="center" wrapText="1"/>
    </xf>
    <xf numFmtId="0" fontId="49" fillId="26" borderId="36" xfId="62" applyFont="1" applyFill="1" applyBorder="1" applyAlignment="1">
      <alignment horizontal="left" vertical="center" wrapText="1"/>
    </xf>
    <xf numFmtId="0" fontId="16" fillId="24" borderId="54" xfId="40" applyFont="1" applyFill="1" applyBorder="1" applyAlignment="1">
      <alignment horizontal="left" vertical="top"/>
    </xf>
    <xf numFmtId="0" fontId="16" fillId="24" borderId="0" xfId="40" applyFont="1" applyFill="1" applyBorder="1" applyAlignment="1">
      <alignment horizontal="left" vertical="top"/>
    </xf>
    <xf numFmtId="0" fontId="11" fillId="0" borderId="12" xfId="53" applyFont="1" applyBorder="1" applyAlignment="1">
      <alignment horizontal="center" vertical="center" wrapText="1"/>
    </xf>
    <xf numFmtId="0" fontId="16" fillId="27" borderId="0" xfId="40" applyFont="1" applyFill="1" applyBorder="1" applyAlignment="1">
      <alignment horizontal="justify" vertical="center"/>
    </xf>
    <xf numFmtId="0" fontId="16" fillId="25" borderId="54" xfId="62" applyFont="1" applyFill="1" applyBorder="1" applyAlignment="1">
      <alignment horizontal="left" vertical="top"/>
    </xf>
    <xf numFmtId="0" fontId="92" fillId="24" borderId="0" xfId="40" applyFont="1" applyFill="1" applyBorder="1" applyAlignment="1">
      <alignment vertical="center" wrapText="1"/>
    </xf>
    <xf numFmtId="164" fontId="12" fillId="27" borderId="51" xfId="40" applyNumberFormat="1" applyFont="1" applyFill="1" applyBorder="1" applyAlignment="1">
      <alignment horizontal="center" wrapText="1"/>
    </xf>
    <xf numFmtId="0" fontId="92" fillId="25" borderId="0" xfId="0" applyFont="1" applyFill="1" applyBorder="1" applyAlignment="1">
      <alignment horizontal="left" vertical="center"/>
    </xf>
    <xf numFmtId="0" fontId="109" fillId="25" borderId="0" xfId="0" applyFont="1" applyFill="1" applyBorder="1" applyAlignment="1">
      <alignment horizontal="center"/>
    </xf>
    <xf numFmtId="0" fontId="12" fillId="25" borderId="0" xfId="0" applyFont="1" applyFill="1" applyBorder="1" applyAlignment="1">
      <alignment horizontal="right"/>
    </xf>
    <xf numFmtId="0" fontId="49" fillId="26" borderId="34" xfId="0" applyFont="1" applyFill="1" applyBorder="1" applyAlignment="1">
      <alignment horizontal="left" vertical="center"/>
    </xf>
    <xf numFmtId="0" fontId="49" fillId="26" borderId="35" xfId="0" applyFont="1" applyFill="1" applyBorder="1" applyAlignment="1">
      <alignment horizontal="left" vertical="center"/>
    </xf>
    <xf numFmtId="0" fontId="49" fillId="26" borderId="36" xfId="0" applyFont="1" applyFill="1" applyBorder="1" applyAlignment="1">
      <alignment horizontal="left" vertical="center"/>
    </xf>
    <xf numFmtId="0" fontId="11" fillId="25" borderId="18" xfId="0" applyFont="1" applyFill="1" applyBorder="1" applyAlignment="1">
      <alignment horizontal="left" indent="6"/>
    </xf>
    <xf numFmtId="0" fontId="11" fillId="25" borderId="0" xfId="70" applyFont="1" applyFill="1" applyBorder="1" applyAlignment="1">
      <alignment horizontal="left"/>
    </xf>
    <xf numFmtId="0" fontId="97" fillId="26" borderId="34" xfId="70" applyFont="1" applyFill="1" applyBorder="1" applyAlignment="1">
      <alignment horizontal="left" vertical="center"/>
    </xf>
    <xf numFmtId="0" fontId="97" fillId="26" borderId="35" xfId="70" applyFont="1" applyFill="1" applyBorder="1" applyAlignment="1">
      <alignment horizontal="left" vertical="center"/>
    </xf>
    <xf numFmtId="0" fontId="97" fillId="26" borderId="36" xfId="70" applyFont="1" applyFill="1" applyBorder="1" applyAlignment="1">
      <alignment horizontal="left" vertical="center"/>
    </xf>
    <xf numFmtId="0" fontId="112" fillId="26" borderId="37" xfId="70" applyFont="1" applyFill="1" applyBorder="1" applyAlignment="1">
      <alignment horizontal="left" vertical="center"/>
    </xf>
    <xf numFmtId="0" fontId="112" fillId="26" borderId="40" xfId="70" applyFont="1" applyFill="1" applyBorder="1" applyAlignment="1">
      <alignment horizontal="left" vertical="center"/>
    </xf>
    <xf numFmtId="0" fontId="112" fillId="26" borderId="38" xfId="70" applyFont="1" applyFill="1" applyBorder="1" applyAlignment="1">
      <alignment horizontal="left" vertical="center"/>
    </xf>
    <xf numFmtId="0" fontId="11" fillId="25" borderId="12" xfId="70" applyFont="1" applyFill="1" applyBorder="1" applyAlignment="1">
      <alignment horizontal="center"/>
    </xf>
    <xf numFmtId="0" fontId="11" fillId="25" borderId="18" xfId="70" applyFont="1" applyFill="1" applyBorder="1" applyAlignment="1">
      <alignment horizontal="right"/>
    </xf>
    <xf numFmtId="0" fontId="11" fillId="25" borderId="0" xfId="70" applyFont="1" applyFill="1" applyBorder="1" applyAlignment="1">
      <alignment horizontal="left" indent="1"/>
    </xf>
    <xf numFmtId="0" fontId="50" fillId="25" borderId="0" xfId="70" applyFont="1" applyFill="1" applyBorder="1" applyAlignment="1">
      <alignment horizontal="justify" vertical="top" wrapText="1"/>
    </xf>
    <xf numFmtId="0" fontId="53" fillId="25" borderId="0" xfId="70" applyFont="1" applyFill="1" applyBorder="1" applyAlignment="1">
      <alignment horizontal="justify" vertical="top" wrapText="1"/>
    </xf>
    <xf numFmtId="0" fontId="11" fillId="0" borderId="0" xfId="70" applyFont="1" applyBorder="1" applyAlignment="1">
      <alignment horizontal="left" indent="1"/>
    </xf>
    <xf numFmtId="0" fontId="12" fillId="25" borderId="0" xfId="70" applyFont="1" applyFill="1" applyBorder="1" applyAlignment="1">
      <alignment horizontal="left" indent="1"/>
    </xf>
    <xf numFmtId="0" fontId="49" fillId="26" borderId="34" xfId="70" applyFont="1" applyFill="1" applyBorder="1" applyAlignment="1">
      <alignment horizontal="left" vertical="center"/>
    </xf>
    <xf numFmtId="0" fontId="49" fillId="26" borderId="35" xfId="70" applyFont="1" applyFill="1" applyBorder="1" applyAlignment="1">
      <alignment horizontal="left" vertical="center"/>
    </xf>
    <xf numFmtId="0" fontId="49" fillId="26" borderId="36" xfId="70" applyFont="1" applyFill="1" applyBorder="1" applyAlignment="1">
      <alignment horizontal="left" vertical="center"/>
    </xf>
    <xf numFmtId="0" fontId="92" fillId="24" borderId="0" xfId="40" applyFont="1" applyFill="1" applyBorder="1" applyAlignment="1">
      <alignment horizontal="center" wrapText="1"/>
    </xf>
    <xf numFmtId="0" fontId="12" fillId="25" borderId="12" xfId="70" applyFont="1" applyFill="1" applyBorder="1" applyAlignment="1">
      <alignment horizontal="center" vertical="center" wrapText="1"/>
    </xf>
    <xf numFmtId="0" fontId="12" fillId="0" borderId="10" xfId="70" applyFont="1" applyBorder="1" applyAlignment="1">
      <alignment horizontal="center" vertical="center" wrapText="1"/>
    </xf>
    <xf numFmtId="0" fontId="12" fillId="0" borderId="11" xfId="70" applyFont="1" applyBorder="1" applyAlignment="1">
      <alignment horizontal="center" vertical="center" wrapText="1"/>
    </xf>
    <xf numFmtId="164" fontId="12" fillId="24" borderId="12" xfId="40" applyNumberFormat="1" applyFont="1" applyFill="1" applyBorder="1" applyAlignment="1">
      <alignment horizontal="center" vertical="center" wrapText="1"/>
    </xf>
    <xf numFmtId="164" fontId="12" fillId="24" borderId="12" xfId="40" applyNumberFormat="1" applyFont="1" applyFill="1" applyBorder="1" applyAlignment="1">
      <alignment horizontal="center" wrapText="1"/>
    </xf>
    <xf numFmtId="0" fontId="58" fillId="25" borderId="0" xfId="70" applyFont="1" applyFill="1" applyBorder="1" applyAlignment="1">
      <alignment horizontal="left" vertical="center" wrapText="1"/>
    </xf>
    <xf numFmtId="3" fontId="16" fillId="25" borderId="0" xfId="70" applyNumberFormat="1" applyFont="1" applyFill="1" applyBorder="1" applyAlignment="1">
      <alignment horizontal="center" vertical="center"/>
    </xf>
    <xf numFmtId="167" fontId="16" fillId="25" borderId="0" xfId="70" applyNumberFormat="1" applyFont="1" applyFill="1" applyBorder="1" applyAlignment="1">
      <alignment horizontal="center" vertical="center"/>
    </xf>
    <xf numFmtId="0" fontId="16" fillId="26" borderId="0" xfId="70" applyFont="1" applyFill="1" applyBorder="1" applyAlignment="1">
      <alignment vertical="justify" wrapText="1"/>
    </xf>
    <xf numFmtId="0" fontId="2" fillId="26" borderId="0" xfId="70" applyFill="1" applyBorder="1" applyAlignment="1">
      <alignment vertical="justify" wrapText="1"/>
    </xf>
    <xf numFmtId="0" fontId="12" fillId="26" borderId="12" xfId="70" applyFont="1" applyFill="1" applyBorder="1" applyAlignment="1">
      <alignment horizontal="center"/>
    </xf>
    <xf numFmtId="0" fontId="92" fillId="26" borderId="0" xfId="70" applyFont="1" applyFill="1" applyBorder="1" applyAlignment="1">
      <alignment horizontal="left"/>
    </xf>
    <xf numFmtId="0" fontId="12" fillId="25" borderId="0" xfId="62" applyFont="1" applyFill="1" applyBorder="1" applyAlignment="1">
      <alignment horizontal="left" wrapText="1"/>
    </xf>
    <xf numFmtId="3" fontId="92" fillId="24" borderId="0" xfId="40" applyNumberFormat="1" applyFont="1" applyFill="1" applyBorder="1" applyAlignment="1">
      <alignment horizontal="left" vertical="center" wrapText="1"/>
    </xf>
    <xf numFmtId="3" fontId="92" fillId="25" borderId="0" xfId="62" applyNumberFormat="1" applyFont="1" applyFill="1" applyBorder="1" applyAlignment="1">
      <alignment horizontal="right" vertical="center" indent="3"/>
    </xf>
    <xf numFmtId="0" fontId="92" fillId="25" borderId="0" xfId="62" applyFont="1" applyFill="1" applyBorder="1" applyAlignment="1">
      <alignment horizontal="right" vertical="center" indent="3"/>
    </xf>
    <xf numFmtId="0" fontId="97" fillId="26" borderId="34" xfId="62" applyFont="1" applyFill="1" applyBorder="1" applyAlignment="1">
      <alignment horizontal="left" vertical="center"/>
    </xf>
    <xf numFmtId="0" fontId="97" fillId="26" borderId="35" xfId="62" applyFont="1" applyFill="1" applyBorder="1" applyAlignment="1">
      <alignment horizontal="left" vertical="center"/>
    </xf>
    <xf numFmtId="0" fontId="97" fillId="26" borderId="36" xfId="62" applyFont="1" applyFill="1" applyBorder="1" applyAlignment="1">
      <alignment horizontal="left" vertical="center"/>
    </xf>
    <xf numFmtId="0" fontId="16" fillId="25" borderId="0" xfId="79" applyFont="1" applyFill="1" applyBorder="1" applyAlignment="1">
      <alignment horizontal="left" vertical="top"/>
    </xf>
    <xf numFmtId="0" fontId="92" fillId="25" borderId="0" xfId="79" applyFont="1" applyFill="1" applyBorder="1" applyAlignment="1">
      <alignment horizontal="left" vertical="center"/>
    </xf>
    <xf numFmtId="0" fontId="11" fillId="25" borderId="12" xfId="79" applyFont="1" applyFill="1" applyBorder="1" applyAlignment="1">
      <alignment horizontal="center" vertical="center" wrapText="1"/>
    </xf>
    <xf numFmtId="0" fontId="8" fillId="25" borderId="13" xfId="62" applyFont="1" applyFill="1" applyBorder="1" applyAlignment="1">
      <alignment horizontal="center"/>
    </xf>
    <xf numFmtId="3" fontId="95" fillId="25" borderId="0" xfId="62" applyNumberFormat="1" applyFont="1" applyFill="1" applyBorder="1" applyAlignment="1">
      <alignment horizontal="right" vertical="center" indent="3"/>
    </xf>
    <xf numFmtId="0" fontId="95" fillId="25" borderId="0" xfId="62" applyFont="1" applyFill="1" applyBorder="1" applyAlignment="1">
      <alignment horizontal="right" vertical="center" indent="3"/>
    </xf>
    <xf numFmtId="0" fontId="11" fillId="25" borderId="18" xfId="71" applyFont="1" applyFill="1" applyBorder="1" applyAlignment="1">
      <alignment horizontal="left" indent="6"/>
    </xf>
    <xf numFmtId="0" fontId="9" fillId="25" borderId="22" xfId="62" applyFont="1" applyFill="1" applyBorder="1" applyAlignment="1">
      <alignment horizontal="left"/>
    </xf>
    <xf numFmtId="3" fontId="92" fillId="27" borderId="0" xfId="40" applyNumberFormat="1" applyFont="1" applyFill="1" applyBorder="1" applyAlignment="1">
      <alignment horizontal="left" vertical="center" wrapText="1"/>
    </xf>
    <xf numFmtId="0" fontId="9" fillId="25" borderId="54" xfId="62" applyFont="1" applyFill="1" applyBorder="1" applyAlignment="1">
      <alignment horizontal="left" vertical="top"/>
    </xf>
    <xf numFmtId="0" fontId="9" fillId="25" borderId="0" xfId="62" applyFont="1" applyFill="1" applyBorder="1" applyAlignment="1">
      <alignment horizontal="left" vertical="top"/>
    </xf>
    <xf numFmtId="0" fontId="9" fillId="25" borderId="23" xfId="70" applyFont="1" applyFill="1" applyBorder="1" applyAlignment="1">
      <alignment horizontal="left"/>
    </xf>
    <xf numFmtId="0" fontId="9" fillId="25" borderId="22" xfId="70" applyFont="1" applyFill="1" applyBorder="1" applyAlignment="1">
      <alignment horizontal="left"/>
    </xf>
    <xf numFmtId="0" fontId="49" fillId="26" borderId="47" xfId="70" applyFont="1" applyFill="1" applyBorder="1" applyAlignment="1">
      <alignment horizontal="left" vertical="center"/>
    </xf>
    <xf numFmtId="0" fontId="49" fillId="26" borderId="48" xfId="70" applyFont="1" applyFill="1" applyBorder="1" applyAlignment="1">
      <alignment horizontal="left" vertical="center"/>
    </xf>
    <xf numFmtId="0" fontId="49" fillId="26" borderId="49" xfId="70" applyFont="1" applyFill="1" applyBorder="1" applyAlignment="1">
      <alignment horizontal="left" vertical="center"/>
    </xf>
    <xf numFmtId="0" fontId="11" fillId="25" borderId="13" xfId="62" applyFont="1" applyFill="1" applyBorder="1" applyAlignment="1">
      <alignment horizontal="center" vertical="center"/>
    </xf>
    <xf numFmtId="0" fontId="29" fillId="25" borderId="10" xfId="62" applyFont="1" applyFill="1" applyBorder="1" applyAlignment="1">
      <alignment horizontal="center" vertical="center" wrapText="1"/>
    </xf>
    <xf numFmtId="0" fontId="29" fillId="25" borderId="11" xfId="62" applyFont="1" applyFill="1" applyBorder="1" applyAlignment="1">
      <alignment horizontal="center" vertical="center" wrapText="1"/>
    </xf>
    <xf numFmtId="0" fontId="49" fillId="26" borderId="47" xfId="70" applyFont="1" applyFill="1" applyBorder="1" applyAlignment="1">
      <alignment horizontal="left"/>
    </xf>
    <xf numFmtId="0" fontId="49" fillId="26" borderId="48" xfId="70" applyFont="1" applyFill="1" applyBorder="1" applyAlignment="1">
      <alignment horizontal="left"/>
    </xf>
    <xf numFmtId="0" fontId="49" fillId="26" borderId="49" xfId="70" applyFont="1" applyFill="1" applyBorder="1" applyAlignment="1">
      <alignment horizontal="left"/>
    </xf>
    <xf numFmtId="0" fontId="29" fillId="27" borderId="0" xfId="40" applyFont="1" applyFill="1" applyBorder="1" applyAlignment="1">
      <alignment horizontal="justify" wrapText="1"/>
    </xf>
    <xf numFmtId="0" fontId="11" fillId="27" borderId="0" xfId="40" applyFont="1" applyFill="1" applyBorder="1" applyAlignment="1">
      <alignment horizontal="left" vertical="center" wrapText="1" indent="1"/>
    </xf>
    <xf numFmtId="0" fontId="9" fillId="25" borderId="0" xfId="70" applyFont="1" applyFill="1" applyBorder="1" applyAlignment="1">
      <alignment horizontal="left"/>
    </xf>
    <xf numFmtId="0" fontId="49" fillId="0" borderId="47" xfId="70" applyFont="1" applyFill="1" applyBorder="1" applyAlignment="1">
      <alignment horizontal="left" vertical="center"/>
    </xf>
    <xf numFmtId="0" fontId="49" fillId="0" borderId="48" xfId="70" applyFont="1" applyFill="1" applyBorder="1" applyAlignment="1">
      <alignment horizontal="left" vertical="center"/>
    </xf>
    <xf numFmtId="0" fontId="49" fillId="0" borderId="49" xfId="70" applyFont="1" applyFill="1" applyBorder="1" applyAlignment="1">
      <alignment horizontal="left" vertical="center"/>
    </xf>
    <xf numFmtId="0" fontId="101" fillId="26" borderId="0" xfId="70" applyFont="1" applyFill="1" applyBorder="1" applyAlignment="1">
      <alignment horizontal="left"/>
    </xf>
    <xf numFmtId="0" fontId="29" fillId="24" borderId="0" xfId="40" applyFont="1" applyFill="1" applyBorder="1" applyAlignment="1">
      <alignment horizontal="left" vertical="top" wrapText="1"/>
    </xf>
    <xf numFmtId="0" fontId="11" fillId="24" borderId="0" xfId="40" applyFont="1" applyFill="1" applyBorder="1" applyAlignment="1">
      <alignment horizontal="left" vertical="center" wrapText="1" indent="1"/>
    </xf>
    <xf numFmtId="0" fontId="51" fillId="27" borderId="0" xfId="40" applyFont="1" applyFill="1" applyBorder="1" applyAlignment="1">
      <alignment horizontal="left" wrapText="1"/>
    </xf>
    <xf numFmtId="3" fontId="101" fillId="26" borderId="0" xfId="70" applyNumberFormat="1" applyFont="1" applyFill="1" applyBorder="1" applyAlignment="1">
      <alignment horizontal="left"/>
    </xf>
    <xf numFmtId="3" fontId="11" fillId="27" borderId="0" xfId="40" applyNumberFormat="1" applyFont="1" applyFill="1" applyBorder="1" applyAlignment="1">
      <alignment horizontal="left" vertical="center" wrapText="1" indent="1"/>
    </xf>
    <xf numFmtId="0" fontId="16" fillId="27" borderId="0" xfId="40" applyFont="1" applyFill="1" applyBorder="1" applyAlignment="1">
      <alignment horizontal="left"/>
    </xf>
    <xf numFmtId="2" fontId="12" fillId="25" borderId="0" xfId="70" applyNumberFormat="1" applyFont="1" applyFill="1" applyBorder="1" applyAlignment="1">
      <alignment horizontal="right"/>
    </xf>
    <xf numFmtId="0" fontId="16" fillId="25" borderId="0" xfId="70" applyNumberFormat="1" applyFont="1" applyFill="1" applyBorder="1" applyAlignment="1" applyProtection="1">
      <alignment horizontal="justify" vertical="justify" wrapText="1"/>
      <protection locked="0"/>
    </xf>
    <xf numFmtId="49" fontId="16" fillId="25" borderId="0" xfId="70" applyNumberFormat="1" applyFont="1" applyFill="1" applyBorder="1" applyAlignment="1">
      <alignment wrapText="1"/>
    </xf>
    <xf numFmtId="0" fontId="11" fillId="25" borderId="18" xfId="70" applyFont="1" applyFill="1" applyBorder="1" applyAlignment="1">
      <alignment horizontal="right" indent="5"/>
    </xf>
    <xf numFmtId="3" fontId="16" fillId="25" borderId="0" xfId="70" applyNumberFormat="1" applyFont="1" applyFill="1" applyBorder="1" applyAlignment="1">
      <alignment horizontal="right"/>
    </xf>
    <xf numFmtId="0" fontId="92" fillId="25" borderId="0" xfId="70" applyFont="1" applyFill="1" applyBorder="1" applyAlignment="1">
      <alignment horizontal="justify" vertical="center"/>
    </xf>
    <xf numFmtId="0" fontId="49" fillId="26" borderId="15" xfId="51" applyFont="1" applyFill="1" applyBorder="1" applyAlignment="1">
      <alignment horizontal="left" vertical="center"/>
    </xf>
    <xf numFmtId="0" fontId="49" fillId="26" borderId="16" xfId="51" applyFont="1" applyFill="1" applyBorder="1" applyAlignment="1">
      <alignment horizontal="left" vertical="center"/>
    </xf>
    <xf numFmtId="0" fontId="49" fillId="26" borderId="17" xfId="51" applyFont="1" applyFill="1" applyBorder="1" applyAlignment="1">
      <alignment horizontal="left" vertical="center"/>
    </xf>
    <xf numFmtId="49" fontId="102" fillId="26" borderId="24" xfId="51" applyNumberFormat="1" applyFont="1" applyFill="1" applyBorder="1" applyAlignment="1">
      <alignment horizontal="center" vertical="center" wrapText="1"/>
    </xf>
    <xf numFmtId="49" fontId="102" fillId="26" borderId="25" xfId="51" applyNumberFormat="1" applyFont="1" applyFill="1" applyBorder="1" applyAlignment="1">
      <alignment horizontal="center" vertical="center"/>
    </xf>
    <xf numFmtId="1" fontId="12" fillId="25" borderId="0" xfId="51" applyNumberFormat="1" applyFont="1" applyFill="1" applyBorder="1" applyAlignment="1">
      <alignment horizontal="center"/>
    </xf>
    <xf numFmtId="1" fontId="12" fillId="24" borderId="0" xfId="61" applyNumberFormat="1" applyFont="1" applyFill="1" applyBorder="1" applyAlignment="1">
      <alignment horizontal="center" wrapText="1"/>
    </xf>
    <xf numFmtId="0" fontId="29" fillId="24" borderId="0" xfId="61" applyFont="1" applyFill="1" applyBorder="1" applyAlignment="1">
      <alignment horizontal="left" wrapText="1"/>
    </xf>
    <xf numFmtId="0" fontId="16" fillId="24" borderId="0" xfId="61" applyFont="1" applyFill="1" applyBorder="1" applyAlignment="1">
      <alignment horizontal="left" wrapText="1"/>
    </xf>
    <xf numFmtId="0" fontId="16" fillId="24" borderId="19" xfId="61" applyFont="1" applyFill="1" applyBorder="1" applyAlignment="1">
      <alignment horizontal="left" wrapText="1"/>
    </xf>
    <xf numFmtId="49" fontId="12" fillId="25" borderId="0" xfId="51" applyNumberFormat="1" applyFont="1" applyFill="1" applyBorder="1" applyAlignment="1">
      <alignment horizontal="left"/>
    </xf>
    <xf numFmtId="0" fontId="12" fillId="25" borderId="0" xfId="51" applyNumberFormat="1" applyFont="1" applyFill="1" applyBorder="1" applyAlignment="1">
      <alignment horizontal="left"/>
    </xf>
    <xf numFmtId="0" fontId="12" fillId="25" borderId="0" xfId="52" applyNumberFormat="1" applyFont="1" applyFill="1" applyBorder="1" applyAlignment="1">
      <alignment horizontal="right"/>
    </xf>
    <xf numFmtId="0" fontId="11" fillId="25" borderId="0" xfId="0" applyFont="1" applyFill="1" applyBorder="1" applyAlignment="1">
      <alignment horizontal="center"/>
    </xf>
    <xf numFmtId="0" fontId="10" fillId="25" borderId="0" xfId="0" applyFont="1" applyFill="1" applyBorder="1"/>
    <xf numFmtId="49" fontId="12" fillId="25" borderId="0" xfId="52" applyNumberFormat="1" applyFont="1" applyFill="1" applyBorder="1" applyAlignment="1">
      <alignment horizontal="left"/>
    </xf>
    <xf numFmtId="0" fontId="12" fillId="25" borderId="0" xfId="52" applyNumberFormat="1" applyFont="1" applyFill="1" applyBorder="1" applyAlignment="1">
      <alignment horizontal="left"/>
    </xf>
    <xf numFmtId="0" fontId="12" fillId="25" borderId="0" xfId="52" applyNumberFormat="1" applyFont="1" applyFill="1" applyAlignment="1">
      <alignment horizontal="right"/>
    </xf>
    <xf numFmtId="49" fontId="12" fillId="25" borderId="0" xfId="0" applyNumberFormat="1" applyFont="1" applyFill="1" applyBorder="1" applyAlignment="1">
      <alignment horizontal="right"/>
    </xf>
    <xf numFmtId="0" fontId="33" fillId="25" borderId="0" xfId="0" applyFont="1" applyFill="1" applyBorder="1" applyAlignment="1">
      <alignment horizontal="left"/>
    </xf>
    <xf numFmtId="0" fontId="9" fillId="38" borderId="0" xfId="0" applyFont="1" applyFill="1" applyBorder="1" applyAlignment="1"/>
  </cellXfs>
  <cellStyles count="80">
    <cellStyle name="%" xfId="1"/>
    <cellStyle name="20% - Cor1" xfId="2" builtinId="30" customBuiltin="1"/>
    <cellStyle name="20% - Cor2" xfId="3" builtinId="34" customBuiltin="1"/>
    <cellStyle name="20% - Cor3" xfId="4" builtinId="38" customBuiltin="1"/>
    <cellStyle name="20% - Cor4" xfId="5" builtinId="42" customBuiltin="1"/>
    <cellStyle name="20% - Cor5" xfId="6" builtinId="46" customBuiltin="1"/>
    <cellStyle name="20% - Cor6" xfId="7" builtinId="50" customBuiltin="1"/>
    <cellStyle name="40% - Cor1" xfId="8" builtinId="31" customBuiltin="1"/>
    <cellStyle name="40% - Cor2" xfId="9" builtinId="35" customBuiltin="1"/>
    <cellStyle name="40% - Cor3" xfId="10" builtinId="39" customBuiltin="1"/>
    <cellStyle name="40% - Cor4" xfId="11" builtinId="43" customBuiltin="1"/>
    <cellStyle name="40% - Cor5" xfId="12" builtinId="47" customBuiltin="1"/>
    <cellStyle name="40% - Cor6" xfId="13" builtinId="51" customBuiltin="1"/>
    <cellStyle name="60% - Cor1" xfId="14" builtinId="32" customBuiltin="1"/>
    <cellStyle name="60% - Cor2" xfId="15" builtinId="36" customBuiltin="1"/>
    <cellStyle name="60% - Cor3" xfId="16" builtinId="40" customBuiltin="1"/>
    <cellStyle name="60% - Cor4" xfId="17" builtinId="44" customBuiltin="1"/>
    <cellStyle name="60% - Cor5" xfId="18" builtinId="48" customBuiltin="1"/>
    <cellStyle name="60% - Cor6" xfId="19" builtinId="52" customBuiltin="1"/>
    <cellStyle name="CABECALHO" xfId="74"/>
    <cellStyle name="Cabeçalho 1" xfId="20" builtinId="16" customBuiltin="1"/>
    <cellStyle name="Cabeçalho 2" xfId="21" builtinId="17" customBuiltin="1"/>
    <cellStyle name="Cabeçalho 3" xfId="22" builtinId="18" customBuiltin="1"/>
    <cellStyle name="Cabeçalho 4" xfId="23" builtinId="19" customBuiltin="1"/>
    <cellStyle name="Cálculo" xfId="24" builtinId="22" customBuiltin="1"/>
    <cellStyle name="Célula Ligada" xfId="25" builtinId="24" customBuiltin="1"/>
    <cellStyle name="Cor1" xfId="26" builtinId="29" customBuiltin="1"/>
    <cellStyle name="Cor2" xfId="27" builtinId="33" customBuiltin="1"/>
    <cellStyle name="Cor3" xfId="28" builtinId="37" customBuiltin="1"/>
    <cellStyle name="Cor4" xfId="29" builtinId="41" customBuiltin="1"/>
    <cellStyle name="Cor5" xfId="30" builtinId="45" customBuiltin="1"/>
    <cellStyle name="Cor6" xfId="31" builtinId="49" customBuiltin="1"/>
    <cellStyle name="Correcto" xfId="32" builtinId="26" customBuiltin="1"/>
    <cellStyle name="DADOS" xfId="75"/>
    <cellStyle name="Entrada" xfId="33" builtinId="20" customBuiltin="1"/>
    <cellStyle name="Euro" xfId="34"/>
    <cellStyle name="Hiperligação" xfId="68" builtinId="8"/>
    <cellStyle name="Incorrecto" xfId="35" builtinId="27" customBuiltin="1"/>
    <cellStyle name="Neutro" xfId="36" builtinId="28" customBuiltin="1"/>
    <cellStyle name="Normal" xfId="0" builtinId="0"/>
    <cellStyle name="Normal 10" xfId="67"/>
    <cellStyle name="Normal 10 2" xfId="69"/>
    <cellStyle name="Normal 2" xfId="37"/>
    <cellStyle name="Normal 3" xfId="38"/>
    <cellStyle name="Normal 3 2" xfId="52"/>
    <cellStyle name="Normal 4" xfId="39"/>
    <cellStyle name="Normal 4 2" xfId="70"/>
    <cellStyle name="Normal 5" xfId="50"/>
    <cellStyle name="Normal 5 2" xfId="51"/>
    <cellStyle name="Normal 6" xfId="54"/>
    <cellStyle name="Normal 6 2" xfId="62"/>
    <cellStyle name="Normal 7" xfId="57"/>
    <cellStyle name="Normal 8" xfId="64"/>
    <cellStyle name="Normal 9" xfId="65"/>
    <cellStyle name="Normal_18ssocial RSI" xfId="59"/>
    <cellStyle name="Normal_bedez2008 2" xfId="73"/>
    <cellStyle name="Normal_beFev2008 2" xfId="63"/>
    <cellStyle name="Normal_bejan2009" xfId="71"/>
    <cellStyle name="Normal_bejun2008" xfId="53"/>
    <cellStyle name="Normal_benov2008 2 2" xfId="72"/>
    <cellStyle name="Normal_beset2008" xfId="79"/>
    <cellStyle name="Normal_Book2" xfId="40"/>
    <cellStyle name="Normal_Book2 2" xfId="66"/>
    <cellStyle name="Normal_Book2 4" xfId="61"/>
    <cellStyle name="Normal_Book3" xfId="60"/>
    <cellStyle name="Nota" xfId="41" builtinId="10" customBuiltin="1"/>
    <cellStyle name="NUMLINHA" xfId="76"/>
    <cellStyle name="Percentagem 2" xfId="58"/>
    <cellStyle name="QDTITULO" xfId="77"/>
    <cellStyle name="Saída" xfId="42" builtinId="21" customBuiltin="1"/>
    <cellStyle name="Standaard_SifCdE01tableauxEN" xfId="43"/>
    <cellStyle name="Texto de Aviso" xfId="44" builtinId="11" customBuiltin="1"/>
    <cellStyle name="Texto Explicativo" xfId="45" builtinId="53" customBuiltin="1"/>
    <cellStyle name="TITCOLUNA" xfId="78"/>
    <cellStyle name="Título" xfId="46" builtinId="15" customBuiltin="1"/>
    <cellStyle name="Total" xfId="47" builtinId="25" customBuiltin="1"/>
    <cellStyle name="Verificar Célula" xfId="48" builtinId="23" customBuiltin="1"/>
    <cellStyle name="Vírgula 2" xfId="49"/>
    <cellStyle name="Vírgula 3" xfId="55"/>
    <cellStyle name="Vírgula 4" xfId="56"/>
  </cellStyles>
  <dxfs count="0"/>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CC0000"/>
      <rgbColor rgb="00008080"/>
      <rgbColor rgb="00C0C0C0"/>
      <rgbColor rgb="00808080"/>
      <rgbColor rgb="005F5F5F"/>
      <rgbColor rgb="00993366"/>
      <rgbColor rgb="00FFFFCC"/>
      <rgbColor rgb="00CCFFFF"/>
      <rgbColor rgb="00660066"/>
      <rgbColor rgb="00FF8080"/>
      <rgbColor rgb="000066CC"/>
      <rgbColor rgb="00CCCCFF"/>
      <rgbColor rgb="00EAEAEA"/>
      <rgbColor rgb="00FFE8D1"/>
      <rgbColor rgb="00FFFF00"/>
      <rgbColor rgb="00FFF2E5"/>
      <rgbColor rgb="00FF9966"/>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DF9707"/>
      <rgbColor rgb="00333399"/>
      <rgbColor rgb="00333333"/>
    </indexedColors>
    <mruColors>
      <color rgb="FF004846"/>
      <color rgb="FFD3EEFF"/>
      <color rgb="FF334C00"/>
      <color rgb="FF9E5E00"/>
      <color rgb="FFD67F00"/>
      <color rgb="FF99CC00"/>
      <color rgb="FF669900"/>
      <color rgb="FFE6A900"/>
      <color rgb="FFFF9900"/>
      <color rgb="FFCCCC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externalLink" Target="externalLinks/externalLink1.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calcChain" Target="calcChain.xml"/></Relationships>
</file>

<file path=xl/charts/_rels/chart11.xml.rels><?xml version="1.0" encoding="UTF-8" standalone="yes"?>
<Relationships xmlns="http://schemas.openxmlformats.org/package/2006/relationships"><Relationship Id="rId1" Type="http://schemas.openxmlformats.org/officeDocument/2006/relationships/chartUserShapes" Target="../drawings/drawing23.xml"/></Relationships>
</file>

<file path=xl/charts/_rels/chart12.xml.rels><?xml version="1.0" encoding="UTF-8" standalone="yes"?>
<Relationships xmlns="http://schemas.openxmlformats.org/package/2006/relationships"><Relationship Id="rId1" Type="http://schemas.openxmlformats.org/officeDocument/2006/relationships/chartUserShapes" Target="../drawings/drawing24.xml"/></Relationships>
</file>

<file path=xl/charts/_rels/chart13.xml.rels><?xml version="1.0" encoding="UTF-8" standalone="yes"?>
<Relationships xmlns="http://schemas.openxmlformats.org/package/2006/relationships"><Relationship Id="rId1" Type="http://schemas.openxmlformats.org/officeDocument/2006/relationships/chartUserShapes" Target="../drawings/drawing25.xml"/></Relationships>
</file>

<file path=xl/charts/_rels/chart14.xml.rels><?xml version="1.0" encoding="UTF-8" standalone="yes"?>
<Relationships xmlns="http://schemas.openxmlformats.org/package/2006/relationships"><Relationship Id="rId1" Type="http://schemas.openxmlformats.org/officeDocument/2006/relationships/chartUserShapes" Target="../drawings/drawing26.xml"/></Relationships>
</file>

<file path=xl/charts/_rels/chart15.xml.rels><?xml version="1.0" encoding="UTF-8" standalone="yes"?>
<Relationships xmlns="http://schemas.openxmlformats.org/package/2006/relationships"><Relationship Id="rId1" Type="http://schemas.openxmlformats.org/officeDocument/2006/relationships/chartUserShapes" Target="../drawings/drawing27.xml"/></Relationships>
</file>

<file path=xl/charts/_rels/chart6.xml.rels><?xml version="1.0" encoding="UTF-8" standalone="yes"?>
<Relationships xmlns="http://schemas.openxmlformats.org/package/2006/relationships"><Relationship Id="rId1" Type="http://schemas.openxmlformats.org/officeDocument/2006/relationships/chartUserShapes" Target="../drawings/drawing17.xml"/></Relationships>
</file>

<file path=xl/charts/_rels/chart7.xml.rels><?xml version="1.0" encoding="UTF-8" standalone="yes"?>
<Relationships xmlns="http://schemas.openxmlformats.org/package/2006/relationships"><Relationship Id="rId1" Type="http://schemas.openxmlformats.org/officeDocument/2006/relationships/chartUserShapes" Target="../drawings/drawing18.xml"/></Relationships>
</file>

<file path=xl/charts/_rels/chart8.xml.rels><?xml version="1.0" encoding="UTF-8" standalone="yes"?>
<Relationships xmlns="http://schemas.openxmlformats.org/package/2006/relationships"><Relationship Id="rId1" Type="http://schemas.openxmlformats.org/officeDocument/2006/relationships/chartUserShapes" Target="../drawings/drawing19.xml"/></Relationships>
</file>

<file path=xl/charts/_rels/chart9.xml.rels><?xml version="1.0" encoding="UTF-8" standalone="yes"?>
<Relationships xmlns="http://schemas.openxmlformats.org/package/2006/relationships"><Relationship Id="rId1" Type="http://schemas.openxmlformats.org/officeDocument/2006/relationships/chartUserShapes" Target="../drawings/drawing20.xml"/></Relationships>
</file>

<file path=xl/charts/chart1.xml><?xml version="1.0" encoding="utf-8"?>
<c:chartSpace xmlns:c="http://schemas.openxmlformats.org/drawingml/2006/chart" xmlns:a="http://schemas.openxmlformats.org/drawingml/2006/main" xmlns:r="http://schemas.openxmlformats.org/officeDocument/2006/relationships">
  <c:lang val="pt-PT"/>
  <c:chart>
    <c:plotArea>
      <c:layout/>
      <c:barChart>
        <c:barDir val="bar"/>
        <c:grouping val="clustered"/>
        <c:ser>
          <c:idx val="0"/>
          <c:order val="0"/>
          <c:spPr>
            <a:solidFill>
              <a:srgbClr val="CC0000"/>
            </a:solidFill>
            <a:ln w="12700">
              <a:solidFill>
                <a:srgbClr val="FFFFFF"/>
              </a:solidFill>
              <a:prstDash val="solid"/>
            </a:ln>
          </c:spPr>
          <c:val>
            <c:numRef>
              <c:f>'16irct'!#REF!</c:f>
              <c:numCache>
                <c:formatCode>General</c:formatCode>
                <c:ptCount val="1"/>
                <c:pt idx="0">
                  <c:v>1</c:v>
                </c:pt>
              </c:numCache>
            </c:numRef>
          </c:val>
        </c:ser>
        <c:gapWidth val="80"/>
        <c:axId val="98977664"/>
        <c:axId val="98979200"/>
      </c:barChart>
      <c:catAx>
        <c:axId val="98977664"/>
        <c:scaling>
          <c:orientation val="maxMin"/>
        </c:scaling>
        <c:axPos val="l"/>
        <c:majorTickMark val="none"/>
        <c:tickLblPos val="none"/>
        <c:spPr>
          <a:ln w="3175">
            <a:solidFill>
              <a:srgbClr val="333333"/>
            </a:solidFill>
            <a:prstDash val="solid"/>
          </a:ln>
        </c:spPr>
        <c:crossAx val="98979200"/>
        <c:crosses val="autoZero"/>
        <c:auto val="1"/>
        <c:lblAlgn val="ctr"/>
        <c:lblOffset val="100"/>
        <c:tickMarkSkip val="1"/>
      </c:catAx>
      <c:valAx>
        <c:axId val="98979200"/>
        <c:scaling>
          <c:orientation val="minMax"/>
          <c:max val="3.4"/>
          <c:min val="-2.1"/>
        </c:scaling>
        <c:axPos val="t"/>
        <c:majorGridlines>
          <c:spPr>
            <a:ln w="3175">
              <a:solidFill>
                <a:srgbClr val="FFFFFF"/>
              </a:solidFill>
              <a:prstDash val="solid"/>
            </a:ln>
          </c:spPr>
        </c:majorGridlines>
        <c:numFmt formatCode="General" sourceLinked="1"/>
        <c:majorTickMark val="none"/>
        <c:tickLblPos val="none"/>
        <c:spPr>
          <a:ln w="9525">
            <a:noFill/>
          </a:ln>
        </c:spPr>
        <c:crossAx val="98977664"/>
        <c:crosses val="autoZero"/>
        <c:crossBetween val="between"/>
      </c:valAx>
      <c:spPr>
        <a:noFill/>
        <a:ln w="25400">
          <a:noFill/>
        </a:ln>
      </c:spPr>
    </c:plotArea>
    <c:plotVisOnly val="1"/>
    <c:dispBlanksAs val="gap"/>
  </c:chart>
  <c:spPr>
    <a:noFill/>
    <a:ln w="9525">
      <a:noFill/>
    </a:ln>
  </c:spPr>
  <c:txPr>
    <a:bodyPr/>
    <a:lstStyle/>
    <a:p>
      <a:pPr>
        <a:defRPr sz="1000" b="0" i="0" u="none" strike="noStrike" baseline="0">
          <a:solidFill>
            <a:srgbClr val="000000"/>
          </a:solidFill>
          <a:latin typeface="Arial"/>
          <a:ea typeface="Arial"/>
          <a:cs typeface="Arial"/>
        </a:defRPr>
      </a:pPr>
      <a:endParaRPr lang="pt-PT"/>
    </a:p>
  </c:txPr>
  <c:printSettings>
    <c:headerFooter alignWithMargins="0"/>
    <c:pageMargins b="1" l="0.75000000000001465" r="0.75000000000001465" t="1" header="0" footer="0"/>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c:lang val="pt-PT"/>
  <c:chart>
    <c:title>
      <c:tx>
        <c:rich>
          <a:bodyPr/>
          <a:lstStyle/>
          <a:p>
            <a:pPr>
              <a:defRPr sz="800" b="0" i="0" u="none" strike="noStrike" baseline="0">
                <a:solidFill>
                  <a:schemeClr val="tx2"/>
                </a:solidFill>
                <a:latin typeface="Arial"/>
                <a:ea typeface="Arial"/>
                <a:cs typeface="Arial"/>
              </a:defRPr>
            </a:pPr>
            <a:r>
              <a:rPr lang="pt-PT" sz="800" b="1" i="0" u="none" strike="noStrike" baseline="0">
                <a:solidFill>
                  <a:schemeClr val="tx2"/>
                </a:solidFill>
                <a:latin typeface="Arial"/>
                <a:cs typeface="Arial"/>
              </a:rPr>
              <a:t>indicador de clima económico</a:t>
            </a:r>
            <a:endParaRPr lang="pt-PT" sz="1000" b="1" i="0" u="none" strike="noStrike" baseline="0">
              <a:solidFill>
                <a:schemeClr val="tx2"/>
              </a:solidFill>
              <a:latin typeface="Arial"/>
              <a:cs typeface="Arial"/>
            </a:endParaRPr>
          </a:p>
          <a:p>
            <a:pPr>
              <a:defRPr sz="800" b="0" i="0" u="none" strike="noStrike" baseline="0">
                <a:solidFill>
                  <a:schemeClr val="tx2"/>
                </a:solidFill>
                <a:latin typeface="Arial"/>
                <a:ea typeface="Arial"/>
                <a:cs typeface="Arial"/>
              </a:defRPr>
            </a:pPr>
            <a:r>
              <a:rPr lang="pt-PT" sz="700" b="0" i="0" u="none" strike="noStrike" baseline="0">
                <a:solidFill>
                  <a:schemeClr val="tx2"/>
                </a:solidFill>
                <a:latin typeface="Arial"/>
                <a:cs typeface="Arial"/>
              </a:rPr>
              <a:t>(sre/mm3m/%)</a:t>
            </a:r>
          </a:p>
        </c:rich>
      </c:tx>
      <c:layout>
        <c:manualLayout>
          <c:xMode val="edge"/>
          <c:yMode val="edge"/>
          <c:x val="0.25825891524038536"/>
          <c:y val="2.6881720430107652E-2"/>
        </c:manualLayout>
      </c:layout>
      <c:spPr>
        <a:noFill/>
        <a:ln w="25400">
          <a:noFill/>
        </a:ln>
      </c:spPr>
    </c:title>
    <c:plotArea>
      <c:layout>
        <c:manualLayout>
          <c:layoutTarget val="inner"/>
          <c:xMode val="edge"/>
          <c:yMode val="edge"/>
          <c:x val="6.8862376120380514E-2"/>
          <c:y val="0.1612911694134819"/>
          <c:w val="0.91916302038942677"/>
          <c:h val="0.55376634831962057"/>
        </c:manualLayout>
      </c:layout>
      <c:lineChart>
        <c:grouping val="standard"/>
        <c:ser>
          <c:idx val="0"/>
          <c:order val="0"/>
          <c:tx>
            <c:v>#REF!</c:v>
          </c:tx>
          <c:spPr>
            <a:ln w="25400">
              <a:solidFill>
                <a:schemeClr val="accent2"/>
              </a:solidFill>
              <a:prstDash val="solid"/>
            </a:ln>
          </c:spPr>
          <c:marker>
            <c:symbol val="none"/>
          </c:marker>
          <c:dLbls>
            <c:delete val="1"/>
          </c:dLbls>
          <c:cat>
            <c:strLit>
              <c:ptCount val="126"/>
              <c:pt idx="0">
                <c:v>jan.03</c:v>
              </c:pt>
              <c:pt idx="6">
                <c:v>jul.03</c:v>
              </c:pt>
              <c:pt idx="12">
                <c:v>jan.04</c:v>
              </c:pt>
              <c:pt idx="18">
                <c:v>jul.04</c:v>
              </c:pt>
              <c:pt idx="24">
                <c:v>jan.05</c:v>
              </c:pt>
              <c:pt idx="30">
                <c:v>jul.05</c:v>
              </c:pt>
              <c:pt idx="36">
                <c:v>jan.06</c:v>
              </c:pt>
              <c:pt idx="42">
                <c:v>jul.06</c:v>
              </c:pt>
              <c:pt idx="48">
                <c:v>jan.07</c:v>
              </c:pt>
              <c:pt idx="54">
                <c:v>jul.07</c:v>
              </c:pt>
              <c:pt idx="60">
                <c:v>jan.08</c:v>
              </c:pt>
              <c:pt idx="66">
                <c:v>jul.08</c:v>
              </c:pt>
              <c:pt idx="72">
                <c:v>jan.09</c:v>
              </c:pt>
              <c:pt idx="78">
                <c:v>jul.09</c:v>
              </c:pt>
              <c:pt idx="84">
                <c:v>jan.10</c:v>
              </c:pt>
              <c:pt idx="90">
                <c:v>jul.10</c:v>
              </c:pt>
              <c:pt idx="96">
                <c:v>jan.11</c:v>
              </c:pt>
              <c:pt idx="102">
                <c:v>jul.11</c:v>
              </c:pt>
              <c:pt idx="108">
                <c:v>jan.12</c:v>
              </c:pt>
              <c:pt idx="114">
                <c:v>jul.12</c:v>
              </c:pt>
              <c:pt idx="120">
                <c:v>jan. 13</c:v>
              </c:pt>
            </c:strLit>
          </c:cat>
          <c:val>
            <c:numLit>
              <c:formatCode>General</c:formatCode>
              <c:ptCount val="126"/>
              <c:pt idx="0">
                <c:v>-0.76430218661755511</c:v>
              </c:pt>
              <c:pt idx="1">
                <c:v>-0.60738283963701101</c:v>
              </c:pt>
              <c:pt idx="2">
                <c:v>-0.75762027665966025</c:v>
              </c:pt>
              <c:pt idx="3">
                <c:v>-0.70271367549180364</c:v>
              </c:pt>
              <c:pt idx="4">
                <c:v>-0.9800907801678671</c:v>
              </c:pt>
              <c:pt idx="5">
                <c:v>-0.89752842546656553</c:v>
              </c:pt>
              <c:pt idx="6">
                <c:v>-0.81623348571266419</c:v>
              </c:pt>
              <c:pt idx="7">
                <c:v>-0.50123696443612376</c:v>
              </c:pt>
              <c:pt idx="8">
                <c:v>-0.24613724842230064</c:v>
              </c:pt>
              <c:pt idx="9">
                <c:v>8.9373766430598384E-2</c:v>
              </c:pt>
              <c:pt idx="10">
                <c:v>0.18009932553557759</c:v>
              </c:pt>
              <c:pt idx="11">
                <c:v>0.19815994123031747</c:v>
              </c:pt>
              <c:pt idx="12">
                <c:v>9.908526474508364E-2</c:v>
              </c:pt>
              <c:pt idx="13">
                <c:v>6.5646055741665377E-2</c:v>
              </c:pt>
              <c:pt idx="14">
                <c:v>6.9508994503708774E-2</c:v>
              </c:pt>
              <c:pt idx="15">
                <c:v>0.23451361798320758</c:v>
              </c:pt>
              <c:pt idx="16">
                <c:v>0.59347539733642252</c:v>
              </c:pt>
              <c:pt idx="17">
                <c:v>0.83339283307581358</c:v>
              </c:pt>
              <c:pt idx="18">
                <c:v>0.97798257425717983</c:v>
              </c:pt>
              <c:pt idx="19">
                <c:v>0.99876165267692663</c:v>
              </c:pt>
              <c:pt idx="20">
                <c:v>1.0238497489002918</c:v>
              </c:pt>
              <c:pt idx="21">
                <c:v>0.92305903389520805</c:v>
              </c:pt>
              <c:pt idx="22">
                <c:v>0.66978178940659916</c:v>
              </c:pt>
              <c:pt idx="23">
                <c:v>0.43359170708669287</c:v>
              </c:pt>
              <c:pt idx="24">
                <c:v>0.35906714641081078</c:v>
              </c:pt>
              <c:pt idx="25">
                <c:v>0.43764761130127938</c:v>
              </c:pt>
              <c:pt idx="26">
                <c:v>0.60590964983924178</c:v>
              </c:pt>
              <c:pt idx="27">
                <c:v>0.62658130279354263</c:v>
              </c:pt>
              <c:pt idx="28">
                <c:v>0.59077940713107291</c:v>
              </c:pt>
              <c:pt idx="29">
                <c:v>0.39317999482444232</c:v>
              </c:pt>
              <c:pt idx="30">
                <c:v>4.5984899555442812E-2</c:v>
              </c:pt>
              <c:pt idx="31">
                <c:v>-0.13900246972702346</c:v>
              </c:pt>
              <c:pt idx="32">
                <c:v>-0.20318450921817116</c:v>
              </c:pt>
              <c:pt idx="33">
                <c:v>-1.4550767866615065E-2</c:v>
              </c:pt>
              <c:pt idx="34">
                <c:v>-0.10961747436292886</c:v>
              </c:pt>
              <c:pt idx="35">
                <c:v>2.6190838164690151E-2</c:v>
              </c:pt>
              <c:pt idx="36">
                <c:v>-2.0903185535058742E-3</c:v>
              </c:pt>
              <c:pt idx="37">
                <c:v>0.26882044319274789</c:v>
              </c:pt>
              <c:pt idx="38">
                <c:v>0.12007204195588816</c:v>
              </c:pt>
              <c:pt idx="39">
                <c:v>0.29291329399716187</c:v>
              </c:pt>
              <c:pt idx="40">
                <c:v>0.17584194138405823</c:v>
              </c:pt>
              <c:pt idx="41">
                <c:v>0.54423842296892955</c:v>
              </c:pt>
              <c:pt idx="42">
                <c:v>0.64255256243747005</c:v>
              </c:pt>
              <c:pt idx="43">
                <c:v>0.80680661550407184</c:v>
              </c:pt>
              <c:pt idx="44">
                <c:v>0.78916749256090268</c:v>
              </c:pt>
              <c:pt idx="45">
                <c:v>0.96810630439165657</c:v>
              </c:pt>
              <c:pt idx="46">
                <c:v>1.0008611288258671</c:v>
              </c:pt>
              <c:pt idx="47">
                <c:v>0.79792994472654599</c:v>
              </c:pt>
              <c:pt idx="48">
                <c:v>0.6262700454400546</c:v>
              </c:pt>
              <c:pt idx="49">
                <c:v>0.69955553427184292</c:v>
              </c:pt>
              <c:pt idx="50">
                <c:v>0.97790848191957658</c:v>
              </c:pt>
              <c:pt idx="51">
                <c:v>1.1302222901301298</c:v>
              </c:pt>
              <c:pt idx="52">
                <c:v>1.2805236915384601</c:v>
              </c:pt>
              <c:pt idx="53">
                <c:v>1.3641661428543639</c:v>
              </c:pt>
              <c:pt idx="54">
                <c:v>1.2492960045559418</c:v>
              </c:pt>
              <c:pt idx="55">
                <c:v>1.2530142296087687</c:v>
              </c:pt>
              <c:pt idx="56">
                <c:v>1.2666299848387741</c:v>
              </c:pt>
              <c:pt idx="57">
                <c:v>1.3563124743707775</c:v>
              </c:pt>
              <c:pt idx="58">
                <c:v>1.3054400009117721</c:v>
              </c:pt>
              <c:pt idx="59">
                <c:v>1.1716554490839741</c:v>
              </c:pt>
              <c:pt idx="60">
                <c:v>1.0988380618072513</c:v>
              </c:pt>
              <c:pt idx="61">
                <c:v>1.0754036629447232</c:v>
              </c:pt>
              <c:pt idx="62">
                <c:v>1.2511911518361138</c:v>
              </c:pt>
              <c:pt idx="63">
                <c:v>1.279595009489144</c:v>
              </c:pt>
              <c:pt idx="64">
                <c:v>1.2271134950851366</c:v>
              </c:pt>
              <c:pt idx="65">
                <c:v>0.79730018267603653</c:v>
              </c:pt>
              <c:pt idx="66">
                <c:v>0.45614500178069467</c:v>
              </c:pt>
              <c:pt idx="67">
                <c:v>0.28823999423180752</c:v>
              </c:pt>
              <c:pt idx="68">
                <c:v>0.19325680254706845</c:v>
              </c:pt>
              <c:pt idx="69">
                <c:v>-0.14709744990151125</c:v>
              </c:pt>
              <c:pt idx="70">
                <c:v>-0.97400303120791543</c:v>
              </c:pt>
              <c:pt idx="71">
                <c:v>-1.7480534720605709</c:v>
              </c:pt>
              <c:pt idx="72">
                <c:v>-2.2803453339991981</c:v>
              </c:pt>
              <c:pt idx="73">
                <c:v>-2.6705379800859399</c:v>
              </c:pt>
              <c:pt idx="74">
                <c:v>-2.7654635408767851</c:v>
              </c:pt>
              <c:pt idx="75">
                <c:v>-2.8160995140217957</c:v>
              </c:pt>
              <c:pt idx="76">
                <c:v>-2.3920400199728453</c:v>
              </c:pt>
              <c:pt idx="77">
                <c:v>-2.0110302665100352</c:v>
              </c:pt>
              <c:pt idx="78">
                <c:v>-1.5337383987039876</c:v>
              </c:pt>
              <c:pt idx="79">
                <c:v>-1.0368492088256778</c:v>
              </c:pt>
              <c:pt idx="80">
                <c:v>-0.60219395034409484</c:v>
              </c:pt>
              <c:pt idx="81">
                <c:v>-0.21980614216046879</c:v>
              </c:pt>
              <c:pt idx="82">
                <c:v>-0.27122444688065528</c:v>
              </c:pt>
              <c:pt idx="83">
                <c:v>-0.39016920407553318</c:v>
              </c:pt>
              <c:pt idx="84">
                <c:v>-0.54309812355791787</c:v>
              </c:pt>
              <c:pt idx="85">
                <c:v>-0.59703337754962627</c:v>
              </c:pt>
              <c:pt idx="86">
                <c:v>-0.47265184633640889</c:v>
              </c:pt>
              <c:pt idx="87">
                <c:v>-0.25378067482832933</c:v>
              </c:pt>
              <c:pt idx="88">
                <c:v>-3.9377708944987246E-2</c:v>
              </c:pt>
              <c:pt idx="89">
                <c:v>6.4980441559908092E-2</c:v>
              </c:pt>
              <c:pt idx="90">
                <c:v>-4.9579925382695067E-3</c:v>
              </c:pt>
              <c:pt idx="91">
                <c:v>-6.7143123070080579E-4</c:v>
              </c:pt>
              <c:pt idx="92">
                <c:v>3.5598516318333111E-3</c:v>
              </c:pt>
              <c:pt idx="93">
                <c:v>-0.20697153371468688</c:v>
              </c:pt>
              <c:pt idx="94">
                <c:v>-0.51084155755413885</c:v>
              </c:pt>
              <c:pt idx="95">
                <c:v>-1.0184404119802661</c:v>
              </c:pt>
              <c:pt idx="96">
                <c:v>-1.1726066769159684</c:v>
              </c:pt>
              <c:pt idx="97">
                <c:v>-1.3374307382509394</c:v>
              </c:pt>
              <c:pt idx="98">
                <c:v>-1.418202067561396</c:v>
              </c:pt>
              <c:pt idx="99">
                <c:v>-1.6926526712909735</c:v>
              </c:pt>
              <c:pt idx="100">
                <c:v>-1.9052968845825653</c:v>
              </c:pt>
              <c:pt idx="101">
                <c:v>-2.0659916446267252</c:v>
              </c:pt>
              <c:pt idx="102">
                <c:v>-2.2121571671902607</c:v>
              </c:pt>
              <c:pt idx="103">
                <c:v>-2.3387431801524747</c:v>
              </c:pt>
              <c:pt idx="104">
                <c:v>-2.5768058649352659</c:v>
              </c:pt>
              <c:pt idx="105">
                <c:v>-2.8396471481475487</c:v>
              </c:pt>
              <c:pt idx="106">
                <c:v>-3.3309017655708595</c:v>
              </c:pt>
              <c:pt idx="107">
                <c:v>-3.7763820842548772</c:v>
              </c:pt>
              <c:pt idx="108">
                <c:v>-4.0693864508691489</c:v>
              </c:pt>
              <c:pt idx="109">
                <c:v>-4.1992851794060533</c:v>
              </c:pt>
              <c:pt idx="110">
                <c:v>-4.1483153049949362</c:v>
              </c:pt>
              <c:pt idx="111">
                <c:v>-4.0195690819596877</c:v>
              </c:pt>
              <c:pt idx="112">
                <c:v>-3.988038922366409</c:v>
              </c:pt>
              <c:pt idx="113">
                <c:v>-3.8115592484058158</c:v>
              </c:pt>
              <c:pt idx="114">
                <c:v>-3.7487915140605632</c:v>
              </c:pt>
              <c:pt idx="115">
                <c:v>-3.4406010560681546</c:v>
              </c:pt>
              <c:pt idx="116">
                <c:v>-3.6117691937339567</c:v>
              </c:pt>
              <c:pt idx="117">
                <c:v>-3.963559997487978</c:v>
              </c:pt>
              <c:pt idx="118">
                <c:v>-4.2973628473817342</c:v>
              </c:pt>
              <c:pt idx="119">
                <c:v>-4.3827291727191033</c:v>
              </c:pt>
              <c:pt idx="120">
                <c:v>-4.3</c:v>
              </c:pt>
              <c:pt idx="121">
                <c:v>-4.2</c:v>
              </c:pt>
              <c:pt idx="122">
                <c:v>-3.9</c:v>
              </c:pt>
              <c:pt idx="123">
                <c:v>-3.6</c:v>
              </c:pt>
              <c:pt idx="124">
                <c:v>-3.2</c:v>
              </c:pt>
              <c:pt idx="125">
                <c:v>-2.9</c:v>
              </c:pt>
            </c:numLit>
          </c:val>
        </c:ser>
        <c:dLbls>
          <c:showSerName val="1"/>
        </c:dLbls>
        <c:marker val="1"/>
        <c:axId val="108502400"/>
        <c:axId val="108506496"/>
      </c:lineChart>
      <c:catAx>
        <c:axId val="108502400"/>
        <c:scaling>
          <c:orientation val="minMax"/>
        </c:scaling>
        <c:axPos val="b"/>
        <c:title>
          <c:tx>
            <c:rich>
              <a:bodyPr/>
              <a:lstStyle/>
              <a:p>
                <a:pPr>
                  <a:defRPr sz="600" b="0" i="0" u="none" strike="noStrike" baseline="0">
                    <a:solidFill>
                      <a:schemeClr val="tx2"/>
                    </a:solidFill>
                    <a:latin typeface="Arial"/>
                    <a:ea typeface="Arial"/>
                    <a:cs typeface="Arial"/>
                  </a:defRPr>
                </a:pPr>
                <a:r>
                  <a:rPr lang="pt-PT" baseline="0">
                    <a:solidFill>
                      <a:schemeClr val="tx2"/>
                    </a:solidFill>
                  </a:rPr>
                  <a:t>fonte: INE: ICIT, ICCOP, ICC e ICS. </a:t>
                </a:r>
              </a:p>
            </c:rich>
          </c:tx>
          <c:layout>
            <c:manualLayout>
              <c:xMode val="edge"/>
              <c:yMode val="edge"/>
              <c:x val="1.4970059880239521E-2"/>
              <c:y val="0.91935935427426407"/>
            </c:manualLayout>
          </c:layout>
          <c:spPr>
            <a:noFill/>
            <a:ln w="25400">
              <a:noFill/>
            </a:ln>
          </c:spPr>
        </c:title>
        <c:numFmt formatCode="General" sourceLinked="1"/>
        <c:majorTickMark val="in"/>
        <c:minorTickMark val="in"/>
        <c:tickLblPos val="low"/>
        <c:spPr>
          <a:ln w="3175">
            <a:solidFill>
              <a:srgbClr val="FFFFFF"/>
            </a:solidFill>
            <a:prstDash val="solid"/>
          </a:ln>
        </c:spPr>
        <c:txPr>
          <a:bodyPr rot="-5400000" vert="horz"/>
          <a:lstStyle/>
          <a:p>
            <a:pPr>
              <a:defRPr sz="600" b="0" i="0" u="none" strike="noStrike" baseline="0">
                <a:solidFill>
                  <a:schemeClr val="tx2"/>
                </a:solidFill>
                <a:latin typeface="Arial"/>
                <a:ea typeface="Arial"/>
                <a:cs typeface="Arial"/>
              </a:defRPr>
            </a:pPr>
            <a:endParaRPr lang="pt-PT"/>
          </a:p>
        </c:txPr>
        <c:crossAx val="108506496"/>
        <c:crosses val="autoZero"/>
        <c:auto val="1"/>
        <c:lblAlgn val="ctr"/>
        <c:lblOffset val="100"/>
        <c:tickLblSkip val="1"/>
        <c:tickMarkSkip val="1"/>
      </c:catAx>
      <c:valAx>
        <c:axId val="108506496"/>
        <c:scaling>
          <c:orientation val="minMax"/>
          <c:max val="6"/>
          <c:min val="-5"/>
        </c:scaling>
        <c:axPos val="l"/>
        <c:numFmt formatCode="0" sourceLinked="0"/>
        <c:majorTickMark val="none"/>
        <c:tickLblPos val="nextTo"/>
        <c:spPr>
          <a:ln w="3175">
            <a:solidFill>
              <a:srgbClr val="FFFFFF"/>
            </a:solidFill>
            <a:prstDash val="solid"/>
          </a:ln>
        </c:spPr>
        <c:txPr>
          <a:bodyPr rot="0" vert="horz"/>
          <a:lstStyle/>
          <a:p>
            <a:pPr>
              <a:defRPr sz="700" b="0" i="0" u="none" strike="noStrike" baseline="0">
                <a:solidFill>
                  <a:schemeClr val="tx2"/>
                </a:solidFill>
                <a:latin typeface="Arial"/>
                <a:ea typeface="Arial"/>
                <a:cs typeface="Arial"/>
              </a:defRPr>
            </a:pPr>
            <a:endParaRPr lang="pt-PT"/>
          </a:p>
        </c:txPr>
        <c:crossAx val="108502400"/>
        <c:crosses val="autoZero"/>
        <c:crossBetween val="between"/>
        <c:majorUnit val="5"/>
      </c:valAx>
      <c:spPr>
        <a:gradFill rotWithShape="0">
          <a:gsLst>
            <a:gs pos="0">
              <a:srgbClr val="EBF7FF"/>
            </a:gs>
            <a:gs pos="100000">
              <a:srgbClr val="FFFFFF"/>
            </a:gs>
          </a:gsLst>
          <a:lin ang="5400000" scaled="1"/>
        </a:gradFill>
        <a:ln w="3175">
          <a:solidFill>
            <a:srgbClr val="FFFFFF"/>
          </a:solidFill>
          <a:prstDash val="solid"/>
        </a:ln>
      </c:spPr>
    </c:plotArea>
    <c:plotVisOnly val="1"/>
    <c:dispBlanksAs val="gap"/>
  </c:chart>
  <c:spPr>
    <a:solidFill>
      <a:schemeClr val="accent6"/>
    </a:solidFill>
    <a:ln w="9525">
      <a:noFill/>
    </a:ln>
  </c:spPr>
  <c:txPr>
    <a:bodyPr/>
    <a:lstStyle/>
    <a:p>
      <a:pPr>
        <a:defRPr sz="800" b="0" i="0" u="none" strike="noStrike" baseline="0">
          <a:solidFill>
            <a:srgbClr val="000000"/>
          </a:solidFill>
          <a:latin typeface="Arial"/>
          <a:ea typeface="Arial"/>
          <a:cs typeface="Arial"/>
        </a:defRPr>
      </a:pPr>
      <a:endParaRPr lang="pt-PT"/>
    </a:p>
  </c:txPr>
  <c:printSettings>
    <c:headerFooter alignWithMargins="0"/>
    <c:pageMargins b="1" l="0.75000000000001465" r="0.75000000000001465" t="1" header="0" footer="0"/>
    <c:pageSetup paperSize="9" orientation="landscape"/>
  </c:printSettings>
</c:chartSpace>
</file>

<file path=xl/charts/chart11.xml><?xml version="1.0" encoding="utf-8"?>
<c:chartSpace xmlns:c="http://schemas.openxmlformats.org/drawingml/2006/chart" xmlns:a="http://schemas.openxmlformats.org/drawingml/2006/main" xmlns:r="http://schemas.openxmlformats.org/officeDocument/2006/relationships">
  <c:lang val="pt-PT"/>
  <c:chart>
    <c:title>
      <c:tx>
        <c:rich>
          <a:bodyPr/>
          <a:lstStyle/>
          <a:p>
            <a:pPr algn="ctr">
              <a:defRPr sz="800" b="0" i="0" u="none" strike="noStrike" baseline="0">
                <a:solidFill>
                  <a:schemeClr val="tx2"/>
                </a:solidFill>
                <a:latin typeface="Arial"/>
                <a:ea typeface="Arial"/>
                <a:cs typeface="Arial"/>
              </a:defRPr>
            </a:pPr>
            <a:r>
              <a:rPr lang="pt-PT" sz="800" b="1" i="0" u="none" strike="noStrike" baseline="0">
                <a:solidFill>
                  <a:schemeClr val="tx2"/>
                </a:solidFill>
                <a:latin typeface="Arial"/>
                <a:cs typeface="Arial"/>
              </a:rPr>
              <a:t>perspetivas de evolução do emprego nos próximos 3 meses</a:t>
            </a:r>
            <a:r>
              <a:rPr lang="pt-PT" sz="800" b="0" i="0" u="none" strike="noStrike" baseline="0">
                <a:solidFill>
                  <a:schemeClr val="tx2"/>
                </a:solidFill>
                <a:latin typeface="Arial"/>
                <a:cs typeface="Arial"/>
              </a:rPr>
              <a:t> </a:t>
            </a:r>
            <a:r>
              <a:rPr lang="pt-PT" sz="700" b="0" i="0" u="none" strike="noStrike" baseline="0">
                <a:solidFill>
                  <a:schemeClr val="tx2"/>
                </a:solidFill>
                <a:latin typeface="Arial"/>
                <a:cs typeface="Arial"/>
              </a:rPr>
              <a:t>(sre/mm3m)</a:t>
            </a:r>
          </a:p>
        </c:rich>
      </c:tx>
      <c:layout>
        <c:manualLayout>
          <c:xMode val="edge"/>
          <c:yMode val="edge"/>
          <c:x val="0.10682523734978262"/>
          <c:y val="5.4945054945054984E-3"/>
        </c:manualLayout>
      </c:layout>
      <c:spPr>
        <a:noFill/>
        <a:ln w="25400">
          <a:noFill/>
        </a:ln>
      </c:spPr>
    </c:title>
    <c:plotArea>
      <c:layout>
        <c:manualLayout>
          <c:layoutTarget val="inner"/>
          <c:xMode val="edge"/>
          <c:yMode val="edge"/>
          <c:x val="8.3086173796500948E-2"/>
          <c:y val="0.20329670329670341"/>
          <c:w val="0.90504582171188463"/>
          <c:h val="0.51648351648351665"/>
        </c:manualLayout>
      </c:layout>
      <c:lineChart>
        <c:grouping val="standard"/>
        <c:ser>
          <c:idx val="0"/>
          <c:order val="0"/>
          <c:tx>
            <c:v>1ºTrim.</c:v>
          </c:tx>
          <c:spPr>
            <a:ln w="25400">
              <a:solidFill>
                <a:srgbClr val="808080"/>
              </a:solidFill>
              <a:prstDash val="solid"/>
            </a:ln>
          </c:spPr>
          <c:marker>
            <c:symbol val="none"/>
          </c:marker>
          <c:dLbls>
            <c:dLbl>
              <c:idx val="8"/>
              <c:layout>
                <c:manualLayout>
                  <c:x val="0.33925652468515632"/>
                  <c:y val="0.15131608548931849"/>
                </c:manualLayout>
              </c:layout>
              <c:tx>
                <c:rich>
                  <a:bodyPr/>
                  <a:lstStyle/>
                  <a:p>
                    <a:pPr>
                      <a:defRPr sz="800" b="0" i="0" u="none" strike="noStrike" baseline="0">
                        <a:solidFill>
                          <a:srgbClr val="000000"/>
                        </a:solidFill>
                        <a:latin typeface="Arial"/>
                        <a:ea typeface="Arial"/>
                        <a:cs typeface="Arial"/>
                      </a:defRPr>
                    </a:pPr>
                    <a:r>
                      <a:rPr lang="pt-PT" sz="700" b="1" i="0" u="none" strike="noStrike" baseline="0">
                        <a:solidFill>
                          <a:srgbClr val="333333"/>
                        </a:solidFill>
                        <a:latin typeface="Arial"/>
                        <a:cs typeface="Arial"/>
                      </a:rPr>
                      <a:t>indústria</a:t>
                    </a:r>
                    <a:r>
                      <a:rPr lang="pt-PT" sz="700" b="1" i="0" u="none" strike="noStrike" baseline="0">
                        <a:solidFill>
                          <a:srgbClr val="008000"/>
                        </a:solidFill>
                        <a:latin typeface="Arial"/>
                        <a:cs typeface="Arial"/>
                      </a:rPr>
                      <a:t> </a:t>
                    </a:r>
                  </a:p>
                </c:rich>
              </c:tx>
              <c:spPr>
                <a:noFill/>
                <a:ln w="25400">
                  <a:noFill/>
                </a:ln>
              </c:spPr>
              <c:dLblPos val="r"/>
            </c:dLbl>
            <c:delete val="1"/>
          </c:dLbls>
          <c:cat>
            <c:strLit>
              <c:ptCount val="126"/>
              <c:pt idx="0">
                <c:v>jan.03</c:v>
              </c:pt>
              <c:pt idx="6">
                <c:v>jul.03</c:v>
              </c:pt>
              <c:pt idx="12">
                <c:v>jan.04</c:v>
              </c:pt>
              <c:pt idx="18">
                <c:v>jul.04</c:v>
              </c:pt>
              <c:pt idx="24">
                <c:v>jan.05</c:v>
              </c:pt>
              <c:pt idx="30">
                <c:v>jul.05</c:v>
              </c:pt>
              <c:pt idx="36">
                <c:v>jan.06</c:v>
              </c:pt>
              <c:pt idx="42">
                <c:v>jul.06</c:v>
              </c:pt>
              <c:pt idx="48">
                <c:v>jan.07</c:v>
              </c:pt>
              <c:pt idx="54">
                <c:v>jul.07</c:v>
              </c:pt>
              <c:pt idx="60">
                <c:v>jan.08</c:v>
              </c:pt>
              <c:pt idx="66">
                <c:v>jul.08</c:v>
              </c:pt>
              <c:pt idx="72">
                <c:v>jan.09</c:v>
              </c:pt>
              <c:pt idx="78">
                <c:v>jul.09</c:v>
              </c:pt>
              <c:pt idx="84">
                <c:v>jan.10</c:v>
              </c:pt>
              <c:pt idx="90">
                <c:v>jul.10</c:v>
              </c:pt>
              <c:pt idx="96">
                <c:v>jan.11</c:v>
              </c:pt>
              <c:pt idx="102">
                <c:v>jul.11</c:v>
              </c:pt>
              <c:pt idx="108">
                <c:v>jan.12</c:v>
              </c:pt>
              <c:pt idx="114">
                <c:v>jul.12</c:v>
              </c:pt>
              <c:pt idx="120">
                <c:v>jan. 13</c:v>
              </c:pt>
            </c:strLit>
          </c:cat>
          <c:val>
            <c:numLit>
              <c:formatCode>General</c:formatCode>
              <c:ptCount val="126"/>
              <c:pt idx="0">
                <c:v>0</c:v>
              </c:pt>
              <c:pt idx="1">
                <c:v>0</c:v>
              </c:pt>
              <c:pt idx="2">
                <c:v>-12.036239894658346</c:v>
              </c:pt>
              <c:pt idx="3">
                <c:v>-13.702906561325014</c:v>
              </c:pt>
              <c:pt idx="4">
                <c:v>-14.369573227991674</c:v>
              </c:pt>
              <c:pt idx="5">
                <c:v>-13.369573227991674</c:v>
              </c:pt>
              <c:pt idx="6">
                <c:v>-12.036239894658346</c:v>
              </c:pt>
              <c:pt idx="7">
                <c:v>-12.369573227991674</c:v>
              </c:pt>
              <c:pt idx="8">
                <c:v>-12.369573227991674</c:v>
              </c:pt>
              <c:pt idx="9">
                <c:v>-12.036239894658346</c:v>
              </c:pt>
              <c:pt idx="10">
                <c:v>-12.702906561325014</c:v>
              </c:pt>
              <c:pt idx="11">
                <c:v>-12.702906561325014</c:v>
              </c:pt>
              <c:pt idx="12">
                <c:v>-13.036239894658346</c:v>
              </c:pt>
              <c:pt idx="13">
                <c:v>-11.369573227991674</c:v>
              </c:pt>
              <c:pt idx="14">
                <c:v>-11.369573227991674</c:v>
              </c:pt>
              <c:pt idx="15">
                <c:v>-11.036239894658346</c:v>
              </c:pt>
              <c:pt idx="16">
                <c:v>-11.036239894658346</c:v>
              </c:pt>
              <c:pt idx="17">
                <c:v>-11.036239894658346</c:v>
              </c:pt>
              <c:pt idx="18">
                <c:v>-11.702906561325014</c:v>
              </c:pt>
              <c:pt idx="19">
                <c:v>-12.036239894658346</c:v>
              </c:pt>
              <c:pt idx="20">
                <c:v>-12.702906561325014</c:v>
              </c:pt>
              <c:pt idx="21">
                <c:v>-13.369573227991674</c:v>
              </c:pt>
              <c:pt idx="22">
                <c:v>-13.369573227991674</c:v>
              </c:pt>
              <c:pt idx="23">
                <c:v>-13.036239894658346</c:v>
              </c:pt>
              <c:pt idx="24">
                <c:v>-10.702906561325014</c:v>
              </c:pt>
              <c:pt idx="25">
                <c:v>-12.036239894658346</c:v>
              </c:pt>
              <c:pt idx="26">
                <c:v>-12.036239894658346</c:v>
              </c:pt>
              <c:pt idx="27">
                <c:v>-13.369573227991674</c:v>
              </c:pt>
              <c:pt idx="28">
                <c:v>-11.369573227991674</c:v>
              </c:pt>
              <c:pt idx="29">
                <c:v>-11.369573227991674</c:v>
              </c:pt>
              <c:pt idx="30">
                <c:v>-11.036239894658346</c:v>
              </c:pt>
              <c:pt idx="31">
                <c:v>-11.369573227991674</c:v>
              </c:pt>
              <c:pt idx="32">
                <c:v>-12.036239894658346</c:v>
              </c:pt>
              <c:pt idx="33">
                <c:v>-12.036239894658346</c:v>
              </c:pt>
              <c:pt idx="34">
                <c:v>-12.702906561325014</c:v>
              </c:pt>
              <c:pt idx="35">
                <c:v>-12.369573227991674</c:v>
              </c:pt>
              <c:pt idx="36">
                <c:v>-13.702906561325014</c:v>
              </c:pt>
              <c:pt idx="37">
                <c:v>-12.702906561325014</c:v>
              </c:pt>
              <c:pt idx="38">
                <c:v>-10.369573227991674</c:v>
              </c:pt>
              <c:pt idx="39">
                <c:v>-8.7029065613250047</c:v>
              </c:pt>
              <c:pt idx="40">
                <c:v>-8.0362398946583475</c:v>
              </c:pt>
              <c:pt idx="41">
                <c:v>-6.036239894658344</c:v>
              </c:pt>
              <c:pt idx="42">
                <c:v>-3.7029065613250012</c:v>
              </c:pt>
              <c:pt idx="43">
                <c:v>-2.3695732279916681</c:v>
              </c:pt>
              <c:pt idx="44">
                <c:v>-3.7029065613250012</c:v>
              </c:pt>
              <c:pt idx="45">
                <c:v>-5.3695732279916664</c:v>
              </c:pt>
              <c:pt idx="46">
                <c:v>-5.3695732279916664</c:v>
              </c:pt>
              <c:pt idx="47">
                <c:v>-6.3695732279916664</c:v>
              </c:pt>
              <c:pt idx="48">
                <c:v>-5.3695732279916664</c:v>
              </c:pt>
              <c:pt idx="49">
                <c:v>-6.036239894658344</c:v>
              </c:pt>
              <c:pt idx="50">
                <c:v>-4.7029065613249914</c:v>
              </c:pt>
              <c:pt idx="51">
                <c:v>-3.7029065613250012</c:v>
              </c:pt>
              <c:pt idx="52">
                <c:v>-3.0362398946583333</c:v>
              </c:pt>
              <c:pt idx="53">
                <c:v>-1.7029065613250001</c:v>
              </c:pt>
              <c:pt idx="54">
                <c:v>-2.0362398946583333</c:v>
              </c:pt>
              <c:pt idx="55">
                <c:v>-2.3695732279916681</c:v>
              </c:pt>
              <c:pt idx="56">
                <c:v>-2.7029065613250012</c:v>
              </c:pt>
              <c:pt idx="57">
                <c:v>-2.7029065613250012</c:v>
              </c:pt>
              <c:pt idx="58">
                <c:v>-3.3695732279916681</c:v>
              </c:pt>
              <c:pt idx="59">
                <c:v>-2.7029065613250012</c:v>
              </c:pt>
              <c:pt idx="60">
                <c:v>-3.0362398946583333</c:v>
              </c:pt>
              <c:pt idx="61">
                <c:v>-2.3695732279916681</c:v>
              </c:pt>
              <c:pt idx="62">
                <c:v>-3.7029065613250012</c:v>
              </c:pt>
              <c:pt idx="63">
                <c:v>-2.0362398946583333</c:v>
              </c:pt>
              <c:pt idx="64">
                <c:v>-1.7029065613250001</c:v>
              </c:pt>
              <c:pt idx="65">
                <c:v>-2.3695732279916681</c:v>
              </c:pt>
              <c:pt idx="66">
                <c:v>-5.036239894658344</c:v>
              </c:pt>
              <c:pt idx="67">
                <c:v>-6.036239894658344</c:v>
              </c:pt>
              <c:pt idx="68">
                <c:v>-7.7029065613249914</c:v>
              </c:pt>
              <c:pt idx="69">
                <c:v>-11.036239894658346</c:v>
              </c:pt>
              <c:pt idx="70">
                <c:v>-17.036239894658326</c:v>
              </c:pt>
              <c:pt idx="71">
                <c:v>-22.369573227991662</c:v>
              </c:pt>
              <c:pt idx="72">
                <c:v>-23.702906561324962</c:v>
              </c:pt>
              <c:pt idx="73">
                <c:v>-22.702906561324962</c:v>
              </c:pt>
              <c:pt idx="74">
                <c:v>-21.369573227991662</c:v>
              </c:pt>
              <c:pt idx="75">
                <c:v>-20.369573227991662</c:v>
              </c:pt>
              <c:pt idx="76">
                <c:v>-18.466506069238889</c:v>
              </c:pt>
              <c:pt idx="77">
                <c:v>-15.813354880019444</c:v>
              </c:pt>
              <c:pt idx="78">
                <c:v>-14.613226629533335</c:v>
              </c:pt>
              <c:pt idx="79">
                <c:v>-13.611710894066666</c:v>
              </c:pt>
              <c:pt idx="80">
                <c:v>-12.258621154166667</c:v>
              </c:pt>
              <c:pt idx="81">
                <c:v>-10.5970439097</c:v>
              </c:pt>
              <c:pt idx="82">
                <c:v>-8.6671401817999989</c:v>
              </c:pt>
              <c:pt idx="83">
                <c:v>-8.5938224071666678</c:v>
              </c:pt>
              <c:pt idx="84">
                <c:v>-8.3064344963667001</c:v>
              </c:pt>
              <c:pt idx="85">
                <c:v>-8.323540548533348</c:v>
              </c:pt>
              <c:pt idx="86">
                <c:v>-6.3326816739000007</c:v>
              </c:pt>
              <c:pt idx="87">
                <c:v>-6.2949212096999885</c:v>
              </c:pt>
              <c:pt idx="88">
                <c:v>-6.2755273095333406</c:v>
              </c:pt>
              <c:pt idx="89">
                <c:v>-6.5103645946333417</c:v>
              </c:pt>
              <c:pt idx="90">
                <c:v>-5.1938232901000001</c:v>
              </c:pt>
              <c:pt idx="91">
                <c:v>-4.7873935623000001</c:v>
              </c:pt>
              <c:pt idx="92">
                <c:v>-4.0098833972666714</c:v>
              </c:pt>
              <c:pt idx="93">
                <c:v>-5.0275974541333328</c:v>
              </c:pt>
              <c:pt idx="94">
                <c:v>-4.37006998503335</c:v>
              </c:pt>
              <c:pt idx="95">
                <c:v>-5.5547231414666713</c:v>
              </c:pt>
              <c:pt idx="96">
                <c:v>-4.6521763955999926</c:v>
              </c:pt>
              <c:pt idx="97">
                <c:v>-5.2662678532666733</c:v>
              </c:pt>
              <c:pt idx="98">
                <c:v>-5.1724659387666669</c:v>
              </c:pt>
              <c:pt idx="99">
                <c:v>-4.4171584549666694</c:v>
              </c:pt>
              <c:pt idx="100">
                <c:v>-3.2837325110333406</c:v>
              </c:pt>
              <c:pt idx="101">
                <c:v>-3.0329619842666631</c:v>
              </c:pt>
              <c:pt idx="102">
                <c:v>-5.3356642926000024</c:v>
              </c:pt>
              <c:pt idx="103">
                <c:v>-7.0659976844666694</c:v>
              </c:pt>
              <c:pt idx="104">
                <c:v>-8.3537023571333577</c:v>
              </c:pt>
              <c:pt idx="105">
                <c:v>-9.0961019475000011</c:v>
              </c:pt>
              <c:pt idx="106">
                <c:v>-11.184360892333331</c:v>
              </c:pt>
              <c:pt idx="107">
                <c:v>-12.811830500766684</c:v>
              </c:pt>
              <c:pt idx="108">
                <c:v>-13.8</c:v>
              </c:pt>
              <c:pt idx="109">
                <c:v>-14.2</c:v>
              </c:pt>
              <c:pt idx="110">
                <c:v>-14.7</c:v>
              </c:pt>
              <c:pt idx="111">
                <c:v>-14.2</c:v>
              </c:pt>
              <c:pt idx="112">
                <c:v>-13.4</c:v>
              </c:pt>
              <c:pt idx="113">
                <c:v>-12.5</c:v>
              </c:pt>
              <c:pt idx="114">
                <c:v>-12.7</c:v>
              </c:pt>
              <c:pt idx="115">
                <c:v>-12.6</c:v>
              </c:pt>
              <c:pt idx="116">
                <c:v>-12.8</c:v>
              </c:pt>
              <c:pt idx="117">
                <c:v>-14.2</c:v>
              </c:pt>
              <c:pt idx="118">
                <c:v>-15.8</c:v>
              </c:pt>
              <c:pt idx="119">
                <c:v>-17.100000000000001</c:v>
              </c:pt>
              <c:pt idx="120">
                <c:v>-15.9</c:v>
              </c:pt>
              <c:pt idx="121">
                <c:v>-14.4</c:v>
              </c:pt>
              <c:pt idx="122">
                <c:v>-12.7</c:v>
              </c:pt>
              <c:pt idx="123">
                <c:v>-11.7</c:v>
              </c:pt>
              <c:pt idx="124">
                <c:v>-11.2</c:v>
              </c:pt>
              <c:pt idx="125">
                <c:v>-10</c:v>
              </c:pt>
            </c:numLit>
          </c:val>
        </c:ser>
        <c:ser>
          <c:idx val="1"/>
          <c:order val="1"/>
          <c:tx>
            <c:v>2ºTrim.</c:v>
          </c:tx>
          <c:spPr>
            <a:ln w="25400">
              <a:solidFill>
                <a:schemeClr val="tx2"/>
              </a:solidFill>
              <a:prstDash val="solid"/>
            </a:ln>
          </c:spPr>
          <c:marker>
            <c:symbol val="none"/>
          </c:marker>
          <c:dLbls>
            <c:dLbl>
              <c:idx val="3"/>
              <c:layout>
                <c:manualLayout>
                  <c:x val="4.7175557061301986E-3"/>
                  <c:y val="-1.8641515964350801E-2"/>
                </c:manualLayout>
              </c:layout>
              <c:tx>
                <c:rich>
                  <a:bodyPr/>
                  <a:lstStyle/>
                  <a:p>
                    <a:pPr>
                      <a:defRPr sz="700" b="1" i="0" u="none" strike="noStrike" baseline="0">
                        <a:solidFill>
                          <a:schemeClr val="tx2"/>
                        </a:solidFill>
                        <a:latin typeface="Arial"/>
                        <a:ea typeface="Arial"/>
                        <a:cs typeface="Arial"/>
                      </a:defRPr>
                    </a:pPr>
                    <a:r>
                      <a:rPr lang="pt-PT" baseline="0">
                        <a:solidFill>
                          <a:schemeClr val="tx2"/>
                        </a:solidFill>
                      </a:rPr>
                      <a:t>c</a:t>
                    </a:r>
                    <a:r>
                      <a:rPr lang="pt-PT"/>
                      <a:t>onstrução</a:t>
                    </a:r>
                  </a:p>
                </c:rich>
              </c:tx>
              <c:spPr>
                <a:noFill/>
                <a:ln w="25400">
                  <a:noFill/>
                </a:ln>
              </c:spPr>
              <c:dLblPos val="r"/>
            </c:dLbl>
            <c:delete val="1"/>
            <c:txPr>
              <a:bodyPr/>
              <a:lstStyle/>
              <a:p>
                <a:pPr>
                  <a:defRPr baseline="0">
                    <a:solidFill>
                      <a:schemeClr val="tx2"/>
                    </a:solidFill>
                  </a:defRPr>
                </a:pPr>
                <a:endParaRPr lang="pt-PT"/>
              </a:p>
            </c:txPr>
          </c:dLbls>
          <c:cat>
            <c:strLit>
              <c:ptCount val="126"/>
              <c:pt idx="0">
                <c:v>jan.03</c:v>
              </c:pt>
              <c:pt idx="6">
                <c:v>jul.03</c:v>
              </c:pt>
              <c:pt idx="12">
                <c:v>jan.04</c:v>
              </c:pt>
              <c:pt idx="18">
                <c:v>jul.04</c:v>
              </c:pt>
              <c:pt idx="24">
                <c:v>jan.05</c:v>
              </c:pt>
              <c:pt idx="30">
                <c:v>jul.05</c:v>
              </c:pt>
              <c:pt idx="36">
                <c:v>jan.06</c:v>
              </c:pt>
              <c:pt idx="42">
                <c:v>jul.06</c:v>
              </c:pt>
              <c:pt idx="48">
                <c:v>jan.07</c:v>
              </c:pt>
              <c:pt idx="54">
                <c:v>jul.07</c:v>
              </c:pt>
              <c:pt idx="60">
                <c:v>jan.08</c:v>
              </c:pt>
              <c:pt idx="66">
                <c:v>jul.08</c:v>
              </c:pt>
              <c:pt idx="72">
                <c:v>jan.09</c:v>
              </c:pt>
              <c:pt idx="78">
                <c:v>jul.09</c:v>
              </c:pt>
              <c:pt idx="84">
                <c:v>jan.10</c:v>
              </c:pt>
              <c:pt idx="90">
                <c:v>jul.10</c:v>
              </c:pt>
              <c:pt idx="96">
                <c:v>jan.11</c:v>
              </c:pt>
              <c:pt idx="102">
                <c:v>jul.11</c:v>
              </c:pt>
              <c:pt idx="108">
                <c:v>jan.12</c:v>
              </c:pt>
              <c:pt idx="114">
                <c:v>jul.12</c:v>
              </c:pt>
              <c:pt idx="120">
                <c:v>jan. 13</c:v>
              </c:pt>
            </c:strLit>
          </c:cat>
          <c:val>
            <c:numLit>
              <c:formatCode>General</c:formatCode>
              <c:ptCount val="126"/>
              <c:pt idx="0">
                <c:v>-33.343013333629067</c:v>
              </c:pt>
              <c:pt idx="1">
                <c:v>-30.880735179325519</c:v>
              </c:pt>
              <c:pt idx="2">
                <c:v>-31.770505023269475</c:v>
              </c:pt>
              <c:pt idx="3">
                <c:v>-29.637622328534544</c:v>
              </c:pt>
              <c:pt idx="4">
                <c:v>-28.629543155846328</c:v>
              </c:pt>
              <c:pt idx="5">
                <c:v>-29.03703962088699</c:v>
              </c:pt>
              <c:pt idx="6">
                <c:v>-27.765673931843097</c:v>
              </c:pt>
              <c:pt idx="7">
                <c:v>-27.212763458411047</c:v>
              </c:pt>
              <c:pt idx="8">
                <c:v>-25.078817393296731</c:v>
              </c:pt>
              <c:pt idx="9">
                <c:v>-23.132740665618133</c:v>
              </c:pt>
              <c:pt idx="10">
                <c:v>-21.419018461499878</c:v>
              </c:pt>
              <c:pt idx="11">
                <c:v>-20.575147305109184</c:v>
              </c:pt>
              <c:pt idx="12">
                <c:v>-19.840336301766577</c:v>
              </c:pt>
              <c:pt idx="13">
                <c:v>-18.952127247277549</c:v>
              </c:pt>
              <c:pt idx="14">
                <c:v>-17.666122995820587</c:v>
              </c:pt>
              <c:pt idx="15">
                <c:v>-17.846922557752592</c:v>
              </c:pt>
              <c:pt idx="16">
                <c:v>-17.288416561573015</c:v>
              </c:pt>
              <c:pt idx="17">
                <c:v>-16.094525225664615</c:v>
              </c:pt>
              <c:pt idx="18">
                <c:v>-15.960467016117875</c:v>
              </c:pt>
              <c:pt idx="19">
                <c:v>-15.421288907330768</c:v>
              </c:pt>
              <c:pt idx="20">
                <c:v>-15.735955364723385</c:v>
              </c:pt>
              <c:pt idx="21">
                <c:v>-16.252919955626787</c:v>
              </c:pt>
              <c:pt idx="22">
                <c:v>-16.868156365901363</c:v>
              </c:pt>
              <c:pt idx="23">
                <c:v>-16.305245436322682</c:v>
              </c:pt>
              <c:pt idx="24">
                <c:v>-14.279836229153988</c:v>
              </c:pt>
              <c:pt idx="25">
                <c:v>-14.709832902797567</c:v>
              </c:pt>
              <c:pt idx="26">
                <c:v>-15.238590585146639</c:v>
              </c:pt>
              <c:pt idx="27">
                <c:v>-14.832191290154659</c:v>
              </c:pt>
              <c:pt idx="28">
                <c:v>-14.529031412386352</c:v>
              </c:pt>
              <c:pt idx="29">
                <c:v>-14.587898516829153</c:v>
              </c:pt>
              <c:pt idx="30">
                <c:v>-14.10798276858867</c:v>
              </c:pt>
              <c:pt idx="31">
                <c:v>-14.205486604963722</c:v>
              </c:pt>
              <c:pt idx="32">
                <c:v>-15.264352242282408</c:v>
              </c:pt>
              <c:pt idx="33">
                <c:v>-15.627578690018618</c:v>
              </c:pt>
              <c:pt idx="34">
                <c:v>-17.46603539685978</c:v>
              </c:pt>
              <c:pt idx="35">
                <c:v>-17.790144067935131</c:v>
              </c:pt>
              <c:pt idx="36">
                <c:v>-20.421600977593489</c:v>
              </c:pt>
              <c:pt idx="37">
                <c:v>-18.046798726523189</c:v>
              </c:pt>
              <c:pt idx="38">
                <c:v>-18.948278427965306</c:v>
              </c:pt>
              <c:pt idx="39">
                <c:v>-19.149534680387621</c:v>
              </c:pt>
              <c:pt idx="40">
                <c:v>-22.157547791067856</c:v>
              </c:pt>
              <c:pt idx="41">
                <c:v>-21.936915823944592</c:v>
              </c:pt>
              <c:pt idx="42">
                <c:v>-21.982857383262736</c:v>
              </c:pt>
              <c:pt idx="43">
                <c:v>-21.622344186315463</c:v>
              </c:pt>
              <c:pt idx="44">
                <c:v>-21.330365496573531</c:v>
              </c:pt>
              <c:pt idx="45">
                <c:v>-21.326475907738921</c:v>
              </c:pt>
              <c:pt idx="46">
                <c:v>-19.126625622630467</c:v>
              </c:pt>
              <c:pt idx="47">
                <c:v>-18.05761189739005</c:v>
              </c:pt>
              <c:pt idx="48">
                <c:v>-15.182078183142798</c:v>
              </c:pt>
              <c:pt idx="49">
                <c:v>-14.680924487452971</c:v>
              </c:pt>
              <c:pt idx="50">
                <c:v>-12.556195947108527</c:v>
              </c:pt>
              <c:pt idx="51">
                <c:v>-12.403711251964566</c:v>
              </c:pt>
              <c:pt idx="52">
                <c:v>-11.752775793471383</c:v>
              </c:pt>
              <c:pt idx="53">
                <c:v>-13.670197811855553</c:v>
              </c:pt>
              <c:pt idx="54">
                <c:v>-13.987338760827768</c:v>
              </c:pt>
              <c:pt idx="55">
                <c:v>-12.681844703244275</c:v>
              </c:pt>
              <c:pt idx="56">
                <c:v>-11.138981490474439</c:v>
              </c:pt>
              <c:pt idx="57">
                <c:v>-10.234558720342001</c:v>
              </c:pt>
              <c:pt idx="58">
                <c:v>-13.851911616247959</c:v>
              </c:pt>
              <c:pt idx="59">
                <c:v>-13.315011386501004</c:v>
              </c:pt>
              <c:pt idx="60">
                <c:v>-12.266550398148722</c:v>
              </c:pt>
              <c:pt idx="61">
                <c:v>-8.1798264292433256</c:v>
              </c:pt>
              <c:pt idx="62">
                <c:v>-7.6559135890397014</c:v>
              </c:pt>
              <c:pt idx="63">
                <c:v>-7.9329562219468475</c:v>
              </c:pt>
              <c:pt idx="64">
                <c:v>-9.1923826413612222</c:v>
              </c:pt>
              <c:pt idx="65">
                <c:v>-9.9974533560757148</c:v>
              </c:pt>
              <c:pt idx="66">
                <c:v>-11.259562671606991</c:v>
              </c:pt>
              <c:pt idx="67">
                <c:v>-12.389061843695004</c:v>
              </c:pt>
              <c:pt idx="68">
                <c:v>-13.437421160271136</c:v>
              </c:pt>
              <c:pt idx="69">
                <c:v>-14.075907437207976</c:v>
              </c:pt>
              <c:pt idx="70">
                <c:v>-15.51455202881465</c:v>
              </c:pt>
              <c:pt idx="71">
                <c:v>-17.600020648528343</c:v>
              </c:pt>
              <c:pt idx="72">
                <c:v>-20.729132378580218</c:v>
              </c:pt>
              <c:pt idx="73">
                <c:v>-21.78787884402643</c:v>
              </c:pt>
              <c:pt idx="74">
                <c:v>-23.128707591472924</c:v>
              </c:pt>
              <c:pt idx="75">
                <c:v>-24.697195318996744</c:v>
              </c:pt>
              <c:pt idx="76">
                <c:v>-22.665274850139603</c:v>
              </c:pt>
              <c:pt idx="77">
                <c:v>-20.10905782296873</c:v>
              </c:pt>
              <c:pt idx="78">
                <c:v>-17.68740067299526</c:v>
              </c:pt>
              <c:pt idx="79">
                <c:v>-17.707013816494925</c:v>
              </c:pt>
              <c:pt idx="80">
                <c:v>-18.312500699779083</c:v>
              </c:pt>
              <c:pt idx="81">
                <c:v>-17.937351239842233</c:v>
              </c:pt>
              <c:pt idx="82">
                <c:v>-19.226537498541106</c:v>
              </c:pt>
              <c:pt idx="83">
                <c:v>-20.022110933148785</c:v>
              </c:pt>
              <c:pt idx="84">
                <c:v>-21.289057868933238</c:v>
              </c:pt>
              <c:pt idx="85">
                <c:v>-22.749350214282785</c:v>
              </c:pt>
              <c:pt idx="86">
                <c:v>-23.036049836152745</c:v>
              </c:pt>
              <c:pt idx="87">
                <c:v>-21.225825517430724</c:v>
              </c:pt>
              <c:pt idx="88">
                <c:v>-20.598387363882193</c:v>
              </c:pt>
              <c:pt idx="89">
                <c:v>-22.124867472565999</c:v>
              </c:pt>
              <c:pt idx="90">
                <c:v>-24.246998198593175</c:v>
              </c:pt>
              <c:pt idx="91">
                <c:v>-27.133333307721024</c:v>
              </c:pt>
              <c:pt idx="92">
                <c:v>-27.06783606180969</c:v>
              </c:pt>
              <c:pt idx="93">
                <c:v>-29.827177493689344</c:v>
              </c:pt>
              <c:pt idx="94">
                <c:v>-28.980504300280487</c:v>
              </c:pt>
              <c:pt idx="95">
                <c:v>-30.242666887145536</c:v>
              </c:pt>
              <c:pt idx="96">
                <c:v>-29.199465260200331</c:v>
              </c:pt>
              <c:pt idx="97">
                <c:v>-31.338909335593456</c:v>
              </c:pt>
              <c:pt idx="98">
                <c:v>-33.601821486968092</c:v>
              </c:pt>
              <c:pt idx="99">
                <c:v>-37.998223959134066</c:v>
              </c:pt>
              <c:pt idx="100">
                <c:v>-40.252410199211305</c:v>
              </c:pt>
              <c:pt idx="101">
                <c:v>-42.659489574479906</c:v>
              </c:pt>
              <c:pt idx="102">
                <c:v>-43.130855757977251</c:v>
              </c:pt>
              <c:pt idx="103">
                <c:v>-45.558728290918459</c:v>
              </c:pt>
              <c:pt idx="104">
                <c:v>-48.002480205342692</c:v>
              </c:pt>
              <c:pt idx="105">
                <c:v>-49.813535368233055</c:v>
              </c:pt>
              <c:pt idx="106">
                <c:v>-51.867421378813724</c:v>
              </c:pt>
              <c:pt idx="107">
                <c:v>-52.342071248630837</c:v>
              </c:pt>
              <c:pt idx="108">
                <c:v>-54.729267160188506</c:v>
              </c:pt>
              <c:pt idx="109">
                <c:v>-55.557737962300145</c:v>
              </c:pt>
              <c:pt idx="110">
                <c:v>-56.801230418216768</c:v>
              </c:pt>
              <c:pt idx="111">
                <c:v>-56.98520805754427</c:v>
              </c:pt>
              <c:pt idx="112">
                <c:v>-58.050445362654905</c:v>
              </c:pt>
              <c:pt idx="113">
                <c:v>-58.587803309055026</c:v>
              </c:pt>
              <c:pt idx="114">
                <c:v>-58.9</c:v>
              </c:pt>
              <c:pt idx="115">
                <c:v>-57</c:v>
              </c:pt>
              <c:pt idx="116">
                <c:v>-57.6</c:v>
              </c:pt>
              <c:pt idx="117">
                <c:v>-58</c:v>
              </c:pt>
              <c:pt idx="118">
                <c:v>-58.6</c:v>
              </c:pt>
              <c:pt idx="119">
                <c:v>-55.5</c:v>
              </c:pt>
              <c:pt idx="120">
                <c:v>-53.2</c:v>
              </c:pt>
              <c:pt idx="121">
                <c:v>-51</c:v>
              </c:pt>
              <c:pt idx="122">
                <c:v>-50.9</c:v>
              </c:pt>
              <c:pt idx="123">
                <c:v>-49</c:v>
              </c:pt>
              <c:pt idx="124">
                <c:v>-47.9</c:v>
              </c:pt>
              <c:pt idx="125">
                <c:v>-46.5</c:v>
              </c:pt>
            </c:numLit>
          </c:val>
        </c:ser>
        <c:ser>
          <c:idx val="2"/>
          <c:order val="2"/>
          <c:tx>
            <c:v>3ºTrim.</c:v>
          </c:tx>
          <c:spPr>
            <a:ln w="38100">
              <a:solidFill>
                <a:schemeClr val="accent2"/>
              </a:solidFill>
              <a:prstDash val="solid"/>
            </a:ln>
          </c:spPr>
          <c:marker>
            <c:symbol val="none"/>
          </c:marker>
          <c:dLbls>
            <c:dLbl>
              <c:idx val="21"/>
              <c:layout>
                <c:manualLayout>
                  <c:x val="-0.16555776225301067"/>
                  <c:y val="-0.12202820801246"/>
                </c:manualLayout>
              </c:layout>
              <c:tx>
                <c:rich>
                  <a:bodyPr/>
                  <a:lstStyle/>
                  <a:p>
                    <a:pPr>
                      <a:defRPr sz="700" b="1" i="0" u="none" strike="noStrike" baseline="0">
                        <a:solidFill>
                          <a:schemeClr val="accent6"/>
                        </a:solidFill>
                        <a:latin typeface="Arial"/>
                        <a:ea typeface="Arial"/>
                        <a:cs typeface="Arial"/>
                      </a:defRPr>
                    </a:pPr>
                    <a:r>
                      <a:rPr lang="pt-PT" baseline="0">
                        <a:solidFill>
                          <a:schemeClr val="accent6"/>
                        </a:solidFill>
                      </a:rPr>
                      <a:t>c</a:t>
                    </a:r>
                    <a:r>
                      <a:rPr lang="pt-PT"/>
                      <a:t>omércio</a:t>
                    </a:r>
                  </a:p>
                </c:rich>
              </c:tx>
              <c:spPr>
                <a:noFill/>
                <a:ln w="25400">
                  <a:noFill/>
                </a:ln>
              </c:spPr>
              <c:dLblPos val="r"/>
            </c:dLbl>
            <c:delete val="1"/>
            <c:txPr>
              <a:bodyPr/>
              <a:lstStyle/>
              <a:p>
                <a:pPr>
                  <a:defRPr baseline="0">
                    <a:solidFill>
                      <a:schemeClr val="accent6"/>
                    </a:solidFill>
                  </a:defRPr>
                </a:pPr>
                <a:endParaRPr lang="pt-PT"/>
              </a:p>
            </c:txPr>
          </c:dLbls>
          <c:cat>
            <c:strLit>
              <c:ptCount val="126"/>
              <c:pt idx="0">
                <c:v>jan.03</c:v>
              </c:pt>
              <c:pt idx="6">
                <c:v>jul.03</c:v>
              </c:pt>
              <c:pt idx="12">
                <c:v>jan.04</c:v>
              </c:pt>
              <c:pt idx="18">
                <c:v>jul.04</c:v>
              </c:pt>
              <c:pt idx="24">
                <c:v>jan.05</c:v>
              </c:pt>
              <c:pt idx="30">
                <c:v>jul.05</c:v>
              </c:pt>
              <c:pt idx="36">
                <c:v>jan.06</c:v>
              </c:pt>
              <c:pt idx="42">
                <c:v>jul.06</c:v>
              </c:pt>
              <c:pt idx="48">
                <c:v>jan.07</c:v>
              </c:pt>
              <c:pt idx="54">
                <c:v>jul.07</c:v>
              </c:pt>
              <c:pt idx="60">
                <c:v>jan.08</c:v>
              </c:pt>
              <c:pt idx="66">
                <c:v>jul.08</c:v>
              </c:pt>
              <c:pt idx="72">
                <c:v>jan.09</c:v>
              </c:pt>
              <c:pt idx="78">
                <c:v>jul.09</c:v>
              </c:pt>
              <c:pt idx="84">
                <c:v>jan.10</c:v>
              </c:pt>
              <c:pt idx="90">
                <c:v>jul.10</c:v>
              </c:pt>
              <c:pt idx="96">
                <c:v>jan.11</c:v>
              </c:pt>
              <c:pt idx="102">
                <c:v>jul.11</c:v>
              </c:pt>
              <c:pt idx="108">
                <c:v>jan.12</c:v>
              </c:pt>
              <c:pt idx="114">
                <c:v>jul.12</c:v>
              </c:pt>
              <c:pt idx="120">
                <c:v>jan. 13</c:v>
              </c:pt>
            </c:strLit>
          </c:cat>
          <c:val>
            <c:numLit>
              <c:formatCode>General</c:formatCode>
              <c:ptCount val="126"/>
              <c:pt idx="0">
                <c:v>-10.705003779465386</c:v>
              </c:pt>
              <c:pt idx="1">
                <c:v>-10.310131984593591</c:v>
              </c:pt>
              <c:pt idx="2">
                <c:v>-10.74859352305511</c:v>
              </c:pt>
              <c:pt idx="3">
                <c:v>-11.887055061516667</c:v>
              </c:pt>
              <c:pt idx="4">
                <c:v>-15.353721728183332</c:v>
              </c:pt>
              <c:pt idx="5">
                <c:v>-17.120388394850028</c:v>
              </c:pt>
              <c:pt idx="6">
                <c:v>-18.420388394849986</c:v>
              </c:pt>
              <c:pt idx="7">
                <c:v>-16.753721728183329</c:v>
              </c:pt>
              <c:pt idx="8">
                <c:v>-14.72038839485</c:v>
              </c:pt>
              <c:pt idx="9">
                <c:v>-12.387055061516667</c:v>
              </c:pt>
              <c:pt idx="10">
                <c:v>-10.487055061516669</c:v>
              </c:pt>
              <c:pt idx="11">
                <c:v>-10.987055061516669</c:v>
              </c:pt>
              <c:pt idx="12">
                <c:v>-10.753721728183335</c:v>
              </c:pt>
              <c:pt idx="13">
                <c:v>-10.62038839485</c:v>
              </c:pt>
              <c:pt idx="14">
                <c:v>-9.3537217281833325</c:v>
              </c:pt>
              <c:pt idx="15">
                <c:v>-8.3537217281833342</c:v>
              </c:pt>
              <c:pt idx="16">
                <c:v>-8.4870550615166689</c:v>
              </c:pt>
              <c:pt idx="17">
                <c:v>-8.9537217281833357</c:v>
              </c:pt>
              <c:pt idx="18">
                <c:v>-8.2537217281833311</c:v>
              </c:pt>
              <c:pt idx="19">
                <c:v>-7.7203883948500014</c:v>
              </c:pt>
              <c:pt idx="20">
                <c:v>-7.12038839485</c:v>
              </c:pt>
              <c:pt idx="21">
                <c:v>-8.087055061516665</c:v>
              </c:pt>
              <c:pt idx="22">
                <c:v>-8.5203883948500003</c:v>
              </c:pt>
              <c:pt idx="23">
                <c:v>-7.9537217281833419</c:v>
              </c:pt>
              <c:pt idx="24">
                <c:v>-6.2870550615166669</c:v>
              </c:pt>
              <c:pt idx="25">
                <c:v>-6.1870550615166655</c:v>
              </c:pt>
              <c:pt idx="26">
                <c:v>-6.6870550615166655</c:v>
              </c:pt>
              <c:pt idx="27">
                <c:v>-8.087055061516665</c:v>
              </c:pt>
              <c:pt idx="28">
                <c:v>-9.2870550615166589</c:v>
              </c:pt>
              <c:pt idx="29">
                <c:v>-10.820388394850001</c:v>
              </c:pt>
              <c:pt idx="30">
                <c:v>-11.420388394850001</c:v>
              </c:pt>
              <c:pt idx="31">
                <c:v>-11.453721728183334</c:v>
              </c:pt>
              <c:pt idx="32">
                <c:v>-11.787055061516661</c:v>
              </c:pt>
              <c:pt idx="33">
                <c:v>-13.487055061516669</c:v>
              </c:pt>
              <c:pt idx="34">
                <c:v>-14.120388394849998</c:v>
              </c:pt>
              <c:pt idx="35">
                <c:v>-15.187055061516668</c:v>
              </c:pt>
              <c:pt idx="36">
                <c:v>-14.420388394850001</c:v>
              </c:pt>
              <c:pt idx="37">
                <c:v>-13.553721728183334</c:v>
              </c:pt>
              <c:pt idx="38">
                <c:v>-11.653721728183333</c:v>
              </c:pt>
              <c:pt idx="39">
                <c:v>-10.820388394850001</c:v>
              </c:pt>
              <c:pt idx="40">
                <c:v>-10.787055061516668</c:v>
              </c:pt>
              <c:pt idx="41">
                <c:v>-8.8870550615166675</c:v>
              </c:pt>
              <c:pt idx="42">
                <c:v>-6.1203883948500009</c:v>
              </c:pt>
              <c:pt idx="43">
                <c:v>-3.7537217281833417</c:v>
              </c:pt>
              <c:pt idx="44">
                <c:v>-4.4537217281833428</c:v>
              </c:pt>
              <c:pt idx="45">
                <c:v>-3.85372172818334</c:v>
              </c:pt>
              <c:pt idx="46">
                <c:v>-4.1537217281833394</c:v>
              </c:pt>
              <c:pt idx="47">
                <c:v>-4.0537217281833406</c:v>
              </c:pt>
              <c:pt idx="48">
                <c:v>-5.4203883948500033</c:v>
              </c:pt>
              <c:pt idx="49">
                <c:v>-4.7870550615166669</c:v>
              </c:pt>
              <c:pt idx="50">
                <c:v>-2.887055061516667</c:v>
              </c:pt>
              <c:pt idx="51">
                <c:v>-1.6870550615166706</c:v>
              </c:pt>
              <c:pt idx="52">
                <c:v>-0.98705506151666622</c:v>
              </c:pt>
              <c:pt idx="53">
                <c:v>-1.7870550615166692</c:v>
              </c:pt>
              <c:pt idx="54">
                <c:v>-3.887055061516667</c:v>
              </c:pt>
              <c:pt idx="55">
                <c:v>-4.5537217281833406</c:v>
              </c:pt>
              <c:pt idx="56">
                <c:v>-4.7537217281833417</c:v>
              </c:pt>
              <c:pt idx="57">
                <c:v>-2.6870550615166682</c:v>
              </c:pt>
              <c:pt idx="58">
                <c:v>-2.35372172818334</c:v>
              </c:pt>
              <c:pt idx="59">
                <c:v>-3.62038839485</c:v>
              </c:pt>
              <c:pt idx="60">
                <c:v>-4.5537217281833406</c:v>
              </c:pt>
              <c:pt idx="61">
                <c:v>-5.2203883948500014</c:v>
              </c:pt>
              <c:pt idx="62">
                <c:v>-3.8203883948499997</c:v>
              </c:pt>
              <c:pt idx="63">
                <c:v>-3.9537217281833397</c:v>
              </c:pt>
              <c:pt idx="64">
                <c:v>-2.6537217281833412</c:v>
              </c:pt>
              <c:pt idx="65">
                <c:v>-3.2537217281833417</c:v>
              </c:pt>
              <c:pt idx="66">
                <c:v>-4.1870550615166655</c:v>
              </c:pt>
              <c:pt idx="67">
                <c:v>-6.2537217281833417</c:v>
              </c:pt>
              <c:pt idx="68">
                <c:v>-7.0537217281833406</c:v>
              </c:pt>
              <c:pt idx="69">
                <c:v>-7.1870550615166655</c:v>
              </c:pt>
              <c:pt idx="70">
                <c:v>-8.587055061516665</c:v>
              </c:pt>
              <c:pt idx="71">
                <c:v>-12.287055061516668</c:v>
              </c:pt>
              <c:pt idx="72">
                <c:v>-15.72038839485</c:v>
              </c:pt>
              <c:pt idx="73">
                <c:v>-18.253721728183329</c:v>
              </c:pt>
              <c:pt idx="74">
                <c:v>-17.7870550615167</c:v>
              </c:pt>
              <c:pt idx="75">
                <c:v>-16.187055061516709</c:v>
              </c:pt>
              <c:pt idx="76">
                <c:v>-14.60540170571111</c:v>
              </c:pt>
              <c:pt idx="77">
                <c:v>-12.731315579672218</c:v>
              </c:pt>
              <c:pt idx="78">
                <c:v>-12.050199364766684</c:v>
              </c:pt>
              <c:pt idx="79">
                <c:v>-11.391627029966672</c:v>
              </c:pt>
              <c:pt idx="80">
                <c:v>-10.059111116166672</c:v>
              </c:pt>
              <c:pt idx="81">
                <c:v>-8.9660504117000048</c:v>
              </c:pt>
              <c:pt idx="82">
                <c:v>-8.9450386707666727</c:v>
              </c:pt>
              <c:pt idx="83">
                <c:v>-10.095267186033333</c:v>
              </c:pt>
              <c:pt idx="84">
                <c:v>-12.518904015266672</c:v>
              </c:pt>
              <c:pt idx="85">
                <c:v>-12.155479102266684</c:v>
              </c:pt>
              <c:pt idx="86">
                <c:v>-11.071014587933334</c:v>
              </c:pt>
              <c:pt idx="87">
                <c:v>-9.7130664543333349</c:v>
              </c:pt>
              <c:pt idx="88">
                <c:v>-10.61534500466667</c:v>
              </c:pt>
              <c:pt idx="89">
                <c:v>-10.936596493100014</c:v>
              </c:pt>
              <c:pt idx="90">
                <c:v>-11.416954970533332</c:v>
              </c:pt>
              <c:pt idx="91">
                <c:v>-10.936925388933318</c:v>
              </c:pt>
              <c:pt idx="92">
                <c:v>-11.255283854366684</c:v>
              </c:pt>
              <c:pt idx="93">
                <c:v>-11.719465100599999</c:v>
              </c:pt>
              <c:pt idx="94">
                <c:v>-12.189714175400002</c:v>
              </c:pt>
              <c:pt idx="95">
                <c:v>-13.549637422</c:v>
              </c:pt>
              <c:pt idx="96">
                <c:v>-13.120823367633317</c:v>
              </c:pt>
              <c:pt idx="97">
                <c:v>-13.390757168266672</c:v>
              </c:pt>
              <c:pt idx="98">
                <c:v>-11.487290535533347</c:v>
              </c:pt>
              <c:pt idx="99">
                <c:v>-12.0640296245</c:v>
              </c:pt>
              <c:pt idx="100">
                <c:v>-13.557469730833336</c:v>
              </c:pt>
              <c:pt idx="101">
                <c:v>-17.216608966500001</c:v>
              </c:pt>
              <c:pt idx="102">
                <c:v>-18.42440663553327</c:v>
              </c:pt>
              <c:pt idx="103">
                <c:v>-18.183113740299987</c:v>
              </c:pt>
              <c:pt idx="104">
                <c:v>-18.791166984466667</c:v>
              </c:pt>
              <c:pt idx="105">
                <c:v>-21.055668506066663</c:v>
              </c:pt>
              <c:pt idx="106">
                <c:v>-23.714361851899998</c:v>
              </c:pt>
              <c:pt idx="107">
                <c:v>-25.88941277973327</c:v>
              </c:pt>
              <c:pt idx="108">
                <c:v>-27.5</c:v>
              </c:pt>
              <c:pt idx="109">
                <c:v>-26.9</c:v>
              </c:pt>
              <c:pt idx="110">
                <c:v>-26.4</c:v>
              </c:pt>
              <c:pt idx="111">
                <c:v>-25.9</c:v>
              </c:pt>
              <c:pt idx="112">
                <c:v>-26.8</c:v>
              </c:pt>
              <c:pt idx="113">
                <c:v>-26</c:v>
              </c:pt>
              <c:pt idx="114">
                <c:v>-24.6</c:v>
              </c:pt>
              <c:pt idx="115">
                <c:v>-24.9</c:v>
              </c:pt>
              <c:pt idx="116">
                <c:v>-26.1</c:v>
              </c:pt>
              <c:pt idx="117">
                <c:v>-29.1</c:v>
              </c:pt>
              <c:pt idx="118">
                <c:v>-29.8</c:v>
              </c:pt>
              <c:pt idx="119">
                <c:v>-29.3</c:v>
              </c:pt>
              <c:pt idx="120">
                <c:v>-28.4</c:v>
              </c:pt>
              <c:pt idx="121">
                <c:v>-27.3</c:v>
              </c:pt>
              <c:pt idx="122">
                <c:v>-25.9</c:v>
              </c:pt>
              <c:pt idx="123">
                <c:v>-24</c:v>
              </c:pt>
              <c:pt idx="124">
                <c:v>-22.1</c:v>
              </c:pt>
              <c:pt idx="125">
                <c:v>-21</c:v>
              </c:pt>
            </c:numLit>
          </c:val>
        </c:ser>
        <c:ser>
          <c:idx val="3"/>
          <c:order val="3"/>
          <c:tx>
            <c:v>4ºTrim.</c:v>
          </c:tx>
          <c:spPr>
            <a:ln w="25400">
              <a:solidFill>
                <a:srgbClr val="333333"/>
              </a:solidFill>
              <a:prstDash val="solid"/>
            </a:ln>
          </c:spPr>
          <c:marker>
            <c:symbol val="none"/>
          </c:marker>
          <c:dLbls>
            <c:dLbl>
              <c:idx val="20"/>
              <c:layout>
                <c:manualLayout>
                  <c:x val="0.41006232183077646"/>
                  <c:y val="-0.12143693576764462"/>
                </c:manualLayout>
              </c:layout>
              <c:tx>
                <c:rich>
                  <a:bodyPr/>
                  <a:lstStyle/>
                  <a:p>
                    <a:pPr>
                      <a:defRPr sz="800" b="0" i="0" u="none" strike="noStrike" baseline="0">
                        <a:solidFill>
                          <a:srgbClr val="000000"/>
                        </a:solidFill>
                        <a:latin typeface="Arial"/>
                        <a:ea typeface="Arial"/>
                        <a:cs typeface="Arial"/>
                      </a:defRPr>
                    </a:pPr>
                    <a:r>
                      <a:rPr lang="pt-PT" sz="700" b="1" i="0" u="none" strike="noStrike" baseline="0">
                        <a:solidFill>
                          <a:srgbClr val="000000"/>
                        </a:solidFill>
                        <a:latin typeface="Arial"/>
                        <a:cs typeface="Arial"/>
                      </a:rPr>
                      <a:t>serviços</a:t>
                    </a:r>
                    <a:r>
                      <a:rPr lang="pt-PT" sz="800" b="1" i="0" u="none" strike="noStrike" baseline="0">
                        <a:solidFill>
                          <a:srgbClr val="000000"/>
                        </a:solidFill>
                        <a:latin typeface="Arial"/>
                        <a:cs typeface="Arial"/>
                      </a:rPr>
                      <a:t> </a:t>
                    </a:r>
                    <a:r>
                      <a:rPr lang="pt-PT" sz="600" b="0" i="0" u="none" strike="noStrike" baseline="0">
                        <a:solidFill>
                          <a:srgbClr val="000000"/>
                        </a:solidFill>
                        <a:latin typeface="Arial"/>
                        <a:cs typeface="Arial"/>
                      </a:rPr>
                      <a:t>(2)</a:t>
                    </a:r>
                  </a:p>
                </c:rich>
              </c:tx>
              <c:spPr>
                <a:noFill/>
                <a:ln w="25400">
                  <a:noFill/>
                </a:ln>
              </c:spPr>
              <c:dLblPos val="r"/>
            </c:dLbl>
            <c:delete val="1"/>
          </c:dLbls>
          <c:cat>
            <c:strLit>
              <c:ptCount val="126"/>
              <c:pt idx="0">
                <c:v>jan.03</c:v>
              </c:pt>
              <c:pt idx="6">
                <c:v>jul.03</c:v>
              </c:pt>
              <c:pt idx="12">
                <c:v>jan.04</c:v>
              </c:pt>
              <c:pt idx="18">
                <c:v>jul.04</c:v>
              </c:pt>
              <c:pt idx="24">
                <c:v>jan.05</c:v>
              </c:pt>
              <c:pt idx="30">
                <c:v>jul.05</c:v>
              </c:pt>
              <c:pt idx="36">
                <c:v>jan.06</c:v>
              </c:pt>
              <c:pt idx="42">
                <c:v>jul.06</c:v>
              </c:pt>
              <c:pt idx="48">
                <c:v>jan.07</c:v>
              </c:pt>
              <c:pt idx="54">
                <c:v>jul.07</c:v>
              </c:pt>
              <c:pt idx="60">
                <c:v>jan.08</c:v>
              </c:pt>
              <c:pt idx="66">
                <c:v>jul.08</c:v>
              </c:pt>
              <c:pt idx="72">
                <c:v>jan.09</c:v>
              </c:pt>
              <c:pt idx="78">
                <c:v>jul.09</c:v>
              </c:pt>
              <c:pt idx="84">
                <c:v>jan.10</c:v>
              </c:pt>
              <c:pt idx="90">
                <c:v>jul.10</c:v>
              </c:pt>
              <c:pt idx="96">
                <c:v>jan.11</c:v>
              </c:pt>
              <c:pt idx="102">
                <c:v>jul.11</c:v>
              </c:pt>
              <c:pt idx="108">
                <c:v>jan.12</c:v>
              </c:pt>
              <c:pt idx="114">
                <c:v>jul.12</c:v>
              </c:pt>
              <c:pt idx="120">
                <c:v>jan. 13</c:v>
              </c:pt>
            </c:strLit>
          </c:cat>
          <c:val>
            <c:numLit>
              <c:formatCode>General</c:formatCode>
              <c:ptCount val="126"/>
              <c:pt idx="0">
                <c:v>-21.485073872964243</c:v>
              </c:pt>
              <c:pt idx="1">
                <c:v>-19.04137838260759</c:v>
              </c:pt>
              <c:pt idx="2">
                <c:v>-21.420509360283013</c:v>
              </c:pt>
              <c:pt idx="3">
                <c:v>-25.936798571312082</c:v>
              </c:pt>
              <c:pt idx="4">
                <c:v>-28.962589732635255</c:v>
              </c:pt>
              <c:pt idx="5">
                <c:v>-29.339999109159738</c:v>
              </c:pt>
              <c:pt idx="6">
                <c:v>-21.587749649195185</c:v>
              </c:pt>
              <c:pt idx="7">
                <c:v>-21.665050269942181</c:v>
              </c:pt>
              <c:pt idx="8">
                <c:v>-18.287656240185637</c:v>
              </c:pt>
              <c:pt idx="9">
                <c:v>-18.519647077954026</c:v>
              </c:pt>
              <c:pt idx="10">
                <c:v>-16.311000883373527</c:v>
              </c:pt>
              <c:pt idx="11">
                <c:v>-17.845280598105006</c:v>
              </c:pt>
              <c:pt idx="12">
                <c:v>-18.554836126306231</c:v>
              </c:pt>
              <c:pt idx="13">
                <c:v>-19.650701909367527</c:v>
              </c:pt>
              <c:pt idx="14">
                <c:v>-16.486490078043886</c:v>
              </c:pt>
              <c:pt idx="15">
                <c:v>-17.213334970809012</c:v>
              </c:pt>
              <c:pt idx="16">
                <c:v>-14.779419839102559</c:v>
              </c:pt>
              <c:pt idx="17">
                <c:v>-14.122855831984282</c:v>
              </c:pt>
              <c:pt idx="18">
                <c:v>-9.3103628017176447</c:v>
              </c:pt>
              <c:pt idx="19">
                <c:v>-7.8179593342398963</c:v>
              </c:pt>
              <c:pt idx="20">
                <c:v>-8.4237850632685092</c:v>
              </c:pt>
              <c:pt idx="21">
                <c:v>-13.246221180099347</c:v>
              </c:pt>
              <c:pt idx="22">
                <c:v>-13.35173328529242</c:v>
              </c:pt>
              <c:pt idx="23">
                <c:v>-11.033899918608073</c:v>
              </c:pt>
              <c:pt idx="24">
                <c:v>-5.7275623260806485</c:v>
              </c:pt>
              <c:pt idx="25">
                <c:v>-3.5774626369010067</c:v>
              </c:pt>
              <c:pt idx="26">
                <c:v>-3.58044414181796</c:v>
              </c:pt>
              <c:pt idx="27">
                <c:v>-4.4036536879417438</c:v>
              </c:pt>
              <c:pt idx="28">
                <c:v>-8.3680431560611552</c:v>
              </c:pt>
              <c:pt idx="29">
                <c:v>-13.633480284971832</c:v>
              </c:pt>
              <c:pt idx="30">
                <c:v>-17.905639930818186</c:v>
              </c:pt>
              <c:pt idx="31">
                <c:v>-18.520663482941689</c:v>
              </c:pt>
              <c:pt idx="32">
                <c:v>-14.89708195624857</c:v>
              </c:pt>
              <c:pt idx="33">
                <c:v>-12.921565931453221</c:v>
              </c:pt>
              <c:pt idx="34">
                <c:v>-12.239956584226592</c:v>
              </c:pt>
              <c:pt idx="35">
                <c:v>-9.6756026754611018</c:v>
              </c:pt>
              <c:pt idx="36">
                <c:v>-10.088125561661151</c:v>
              </c:pt>
              <c:pt idx="37">
                <c:v>-10.768182198833408</c:v>
              </c:pt>
              <c:pt idx="38">
                <c:v>-15.177752637175487</c:v>
              </c:pt>
              <c:pt idx="39">
                <c:v>-13.432998645745</c:v>
              </c:pt>
              <c:pt idx="40">
                <c:v>-10.016103236229684</c:v>
              </c:pt>
              <c:pt idx="41">
                <c:v>-6.3653847991513555</c:v>
              </c:pt>
              <c:pt idx="42">
                <c:v>-6.395882564497982</c:v>
              </c:pt>
              <c:pt idx="43">
                <c:v>-8.6206522084171393</c:v>
              </c:pt>
              <c:pt idx="44">
                <c:v>-12.810429574991154</c:v>
              </c:pt>
              <c:pt idx="45">
                <c:v>-15.665710371877374</c:v>
              </c:pt>
              <c:pt idx="46">
                <c:v>-16.163613351778892</c:v>
              </c:pt>
              <c:pt idx="47">
                <c:v>-16.10580968419443</c:v>
              </c:pt>
              <c:pt idx="48">
                <c:v>-15.796193384695853</c:v>
              </c:pt>
              <c:pt idx="49">
                <c:v>-11.790517607977904</c:v>
              </c:pt>
              <c:pt idx="50">
                <c:v>-10.905056815712561</c:v>
              </c:pt>
              <c:pt idx="51">
                <c:v>-11.380571235438628</c:v>
              </c:pt>
              <c:pt idx="52">
                <c:v>-15.681161037267286</c:v>
              </c:pt>
              <c:pt idx="53">
                <c:v>-18.271726396311799</c:v>
              </c:pt>
              <c:pt idx="54">
                <c:v>-18.364604795665386</c:v>
              </c:pt>
              <c:pt idx="55">
                <c:v>-15.448684838357265</c:v>
              </c:pt>
              <c:pt idx="56">
                <c:v>-11.708139239503661</c:v>
              </c:pt>
              <c:pt idx="57">
                <c:v>-9.6549446441163145</c:v>
              </c:pt>
              <c:pt idx="58">
                <c:v>-11.601484692877564</c:v>
              </c:pt>
              <c:pt idx="59">
                <c:v>-11.736052980113248</c:v>
              </c:pt>
              <c:pt idx="60">
                <c:v>-10.848541920465705</c:v>
              </c:pt>
              <c:pt idx="61">
                <c:v>-9.3431346439166827</c:v>
              </c:pt>
              <c:pt idx="62">
                <c:v>-9.3493290787074788</c:v>
              </c:pt>
              <c:pt idx="63">
                <c:v>-7.7193726932415103</c:v>
              </c:pt>
              <c:pt idx="64">
                <c:v>-9.7834375631531572</c:v>
              </c:pt>
              <c:pt idx="65">
                <c:v>-7.1099569471264701</c:v>
              </c:pt>
              <c:pt idx="66">
                <c:v>-10.73552262042889</c:v>
              </c:pt>
              <c:pt idx="67">
                <c:v>-12.072439159620082</c:v>
              </c:pt>
              <c:pt idx="68">
                <c:v>-12.966590830306661</c:v>
              </c:pt>
              <c:pt idx="69">
                <c:v>-14.781045343803518</c:v>
              </c:pt>
              <c:pt idx="70">
                <c:v>-14.480436065375381</c:v>
              </c:pt>
              <c:pt idx="71">
                <c:v>-17.000404157883214</c:v>
              </c:pt>
              <c:pt idx="72">
                <c:v>-15.764545044989829</c:v>
              </c:pt>
              <c:pt idx="73">
                <c:v>-16.056948677234974</c:v>
              </c:pt>
              <c:pt idx="74">
                <c:v>-17.111268494871066</c:v>
              </c:pt>
              <c:pt idx="75">
                <c:v>-14.873059363583423</c:v>
              </c:pt>
              <c:pt idx="76">
                <c:v>-12.159280118905999</c:v>
              </c:pt>
              <c:pt idx="77">
                <c:v>-9.297631494373011</c:v>
              </c:pt>
              <c:pt idx="78">
                <c:v>-8.1260446652165079</c:v>
              </c:pt>
              <c:pt idx="79">
                <c:v>-6.6746453268419055</c:v>
              </c:pt>
              <c:pt idx="80">
                <c:v>-6.3864943989202629</c:v>
              </c:pt>
              <c:pt idx="81">
                <c:v>-4.5333306299059855</c:v>
              </c:pt>
              <c:pt idx="82">
                <c:v>-4.2474367295960445</c:v>
              </c:pt>
              <c:pt idx="83">
                <c:v>-3.8305694012296327</c:v>
              </c:pt>
              <c:pt idx="84">
                <c:v>-4.5830853712388855</c:v>
              </c:pt>
              <c:pt idx="85">
                <c:v>-5.6028964787914086</c:v>
              </c:pt>
              <c:pt idx="86">
                <c:v>-4.9199171824995824</c:v>
              </c:pt>
              <c:pt idx="87">
                <c:v>-6.6054191109636493</c:v>
              </c:pt>
              <c:pt idx="88">
                <c:v>-6.3171718883355004</c:v>
              </c:pt>
              <c:pt idx="89">
                <c:v>-8.0622050542131216</c:v>
              </c:pt>
              <c:pt idx="90">
                <c:v>-7.1378695067010627</c:v>
              </c:pt>
              <c:pt idx="91">
                <c:v>-6.8530859977186145</c:v>
              </c:pt>
              <c:pt idx="92">
                <c:v>-5.3984619144172115</c:v>
              </c:pt>
              <c:pt idx="93">
                <c:v>-5.0326759873400304</c:v>
              </c:pt>
              <c:pt idx="94">
                <c:v>-5.3563766710082445</c:v>
              </c:pt>
              <c:pt idx="95">
                <c:v>-6.0861484675522988</c:v>
              </c:pt>
              <c:pt idx="96">
                <c:v>-8.8597186216729202</c:v>
              </c:pt>
              <c:pt idx="97">
                <c:v>-11.228282623746907</c:v>
              </c:pt>
              <c:pt idx="98">
                <c:v>-13.570217990719501</c:v>
              </c:pt>
              <c:pt idx="99">
                <c:v>-14.885426520377242</c:v>
              </c:pt>
              <c:pt idx="100">
                <c:v>-14.802653433193814</c:v>
              </c:pt>
              <c:pt idx="101">
                <c:v>-14.381614701743523</c:v>
              </c:pt>
              <c:pt idx="102">
                <c:v>-13.219394738890811</c:v>
              </c:pt>
              <c:pt idx="103">
                <c:v>-13.199838695033646</c:v>
              </c:pt>
              <c:pt idx="104">
                <c:v>-13.918945209100389</c:v>
              </c:pt>
              <c:pt idx="105">
                <c:v>-15.463351680713115</c:v>
              </c:pt>
              <c:pt idx="106">
                <c:v>-17.166431695234326</c:v>
              </c:pt>
              <c:pt idx="107">
                <c:v>-18.606375103475621</c:v>
              </c:pt>
              <c:pt idx="108">
                <c:v>-17.661882069184681</c:v>
              </c:pt>
              <c:pt idx="109">
                <c:v>-15.759458176820862</c:v>
              </c:pt>
              <c:pt idx="110">
                <c:v>-14.697956867482286</c:v>
              </c:pt>
              <c:pt idx="111">
                <c:v>-15.031600453765037</c:v>
              </c:pt>
              <c:pt idx="112">
                <c:v>-17.05999568109393</c:v>
              </c:pt>
              <c:pt idx="113">
                <c:v>-16.743390123904575</c:v>
              </c:pt>
              <c:pt idx="114">
                <c:v>-15.8</c:v>
              </c:pt>
              <c:pt idx="115">
                <c:v>-13.9</c:v>
              </c:pt>
              <c:pt idx="116">
                <c:v>-14.6</c:v>
              </c:pt>
              <c:pt idx="117">
                <c:v>-15.4</c:v>
              </c:pt>
              <c:pt idx="118">
                <c:v>-17.7</c:v>
              </c:pt>
              <c:pt idx="119">
                <c:v>-18.2</c:v>
              </c:pt>
              <c:pt idx="120">
                <c:v>-18.7</c:v>
              </c:pt>
              <c:pt idx="121">
                <c:v>-18.3</c:v>
              </c:pt>
              <c:pt idx="122">
                <c:v>-17.8</c:v>
              </c:pt>
              <c:pt idx="123">
                <c:v>-18.100000000000001</c:v>
              </c:pt>
              <c:pt idx="124">
                <c:v>-18.5</c:v>
              </c:pt>
              <c:pt idx="125">
                <c:v>-17.399999999999999</c:v>
              </c:pt>
            </c:numLit>
          </c:val>
        </c:ser>
        <c:marker val="1"/>
        <c:axId val="109038592"/>
        <c:axId val="107172608"/>
      </c:lineChart>
      <c:catAx>
        <c:axId val="109038592"/>
        <c:scaling>
          <c:orientation val="minMax"/>
        </c:scaling>
        <c:axPos val="b"/>
        <c:numFmt formatCode="General" sourceLinked="1"/>
        <c:majorTickMark val="in"/>
        <c:minorTickMark val="in"/>
        <c:tickLblPos val="low"/>
        <c:spPr>
          <a:ln w="3175">
            <a:solidFill>
              <a:srgbClr val="FFFFFF"/>
            </a:solidFill>
            <a:prstDash val="solid"/>
          </a:ln>
        </c:spPr>
        <c:txPr>
          <a:bodyPr rot="-5400000" vert="horz"/>
          <a:lstStyle/>
          <a:p>
            <a:pPr>
              <a:defRPr sz="600" b="0" i="0" u="none" strike="noStrike" baseline="0">
                <a:solidFill>
                  <a:schemeClr val="tx2"/>
                </a:solidFill>
                <a:latin typeface="Arial"/>
                <a:ea typeface="Arial"/>
                <a:cs typeface="Arial"/>
              </a:defRPr>
            </a:pPr>
            <a:endParaRPr lang="pt-PT"/>
          </a:p>
        </c:txPr>
        <c:crossAx val="107172608"/>
        <c:crosses val="autoZero"/>
        <c:auto val="1"/>
        <c:lblAlgn val="ctr"/>
        <c:lblOffset val="100"/>
        <c:tickLblSkip val="1"/>
        <c:tickMarkSkip val="1"/>
      </c:catAx>
      <c:valAx>
        <c:axId val="107172608"/>
        <c:scaling>
          <c:orientation val="minMax"/>
          <c:max val="2"/>
          <c:min val="-60"/>
        </c:scaling>
        <c:axPos val="l"/>
        <c:numFmt formatCode="0" sourceLinked="0"/>
        <c:majorTickMark val="none"/>
        <c:tickLblPos val="nextTo"/>
        <c:spPr>
          <a:ln w="3175">
            <a:solidFill>
              <a:srgbClr val="FFFFFF"/>
            </a:solidFill>
            <a:prstDash val="solid"/>
          </a:ln>
        </c:spPr>
        <c:txPr>
          <a:bodyPr rot="0" vert="horz"/>
          <a:lstStyle/>
          <a:p>
            <a:pPr>
              <a:defRPr sz="700" b="0" i="0" u="none" strike="noStrike" baseline="0">
                <a:solidFill>
                  <a:schemeClr val="tx2"/>
                </a:solidFill>
                <a:latin typeface="Arial"/>
                <a:ea typeface="Arial"/>
                <a:cs typeface="Arial"/>
              </a:defRPr>
            </a:pPr>
            <a:endParaRPr lang="pt-PT"/>
          </a:p>
        </c:txPr>
        <c:crossAx val="109038592"/>
        <c:crosses val="autoZero"/>
        <c:crossBetween val="between"/>
        <c:majorUnit val="10"/>
      </c:valAx>
      <c:spPr>
        <a:gradFill rotWithShape="0">
          <a:gsLst>
            <a:gs pos="0">
              <a:srgbClr val="EBF7FF"/>
            </a:gs>
            <a:gs pos="100000">
              <a:srgbClr val="FFFFFF"/>
            </a:gs>
          </a:gsLst>
          <a:lin ang="5400000" scaled="1"/>
        </a:gradFill>
        <a:ln w="25400">
          <a:noFill/>
        </a:ln>
      </c:spPr>
    </c:plotArea>
    <c:plotVisOnly val="1"/>
    <c:dispBlanksAs val="gap"/>
  </c:chart>
  <c:spPr>
    <a:solidFill>
      <a:srgbClr val="EBF7FF"/>
    </a:solidFill>
    <a:ln w="9525">
      <a:noFill/>
    </a:ln>
  </c:spPr>
  <c:txPr>
    <a:bodyPr/>
    <a:lstStyle/>
    <a:p>
      <a:pPr>
        <a:defRPr sz="800" b="0" i="0" u="none" strike="noStrike" baseline="0">
          <a:solidFill>
            <a:srgbClr val="000000"/>
          </a:solidFill>
          <a:latin typeface="Arial"/>
          <a:ea typeface="Arial"/>
          <a:cs typeface="Arial"/>
        </a:defRPr>
      </a:pPr>
      <a:endParaRPr lang="pt-PT"/>
    </a:p>
  </c:txPr>
  <c:printSettings>
    <c:headerFooter alignWithMargins="0"/>
    <c:pageMargins b="1" l="0.75000000000001465" r="0.75000000000001465" t="1" header="0" footer="0"/>
    <c:pageSetup paperSize="9" orientation="landscape"/>
  </c:printSettings>
  <c:userShapes r:id="rId1"/>
</c:chartSpace>
</file>

<file path=xl/charts/chart12.xml><?xml version="1.0" encoding="utf-8"?>
<c:chartSpace xmlns:c="http://schemas.openxmlformats.org/drawingml/2006/chart" xmlns:a="http://schemas.openxmlformats.org/drawingml/2006/main" xmlns:r="http://schemas.openxmlformats.org/officeDocument/2006/relationships">
  <c:lang val="pt-PT"/>
  <c:chart>
    <c:title>
      <c:tx>
        <c:rich>
          <a:bodyPr/>
          <a:lstStyle/>
          <a:p>
            <a:pPr>
              <a:defRPr sz="800" b="0" i="0" u="none" strike="noStrike" baseline="0">
                <a:solidFill>
                  <a:schemeClr val="tx2"/>
                </a:solidFill>
                <a:latin typeface="Arial"/>
                <a:ea typeface="Arial"/>
                <a:cs typeface="Arial"/>
              </a:defRPr>
            </a:pPr>
            <a:r>
              <a:rPr lang="pt-PT" sz="800" b="1" i="0" u="none" strike="noStrike" baseline="0">
                <a:solidFill>
                  <a:schemeClr val="tx2"/>
                </a:solidFill>
                <a:latin typeface="Arial"/>
                <a:cs typeface="Arial"/>
              </a:rPr>
              <a:t>indicador de confiança setorial</a:t>
            </a:r>
            <a:r>
              <a:rPr lang="pt-PT" sz="700" b="0" i="0" u="none" strike="noStrike" baseline="0">
                <a:solidFill>
                  <a:schemeClr val="tx2"/>
                </a:solidFill>
                <a:latin typeface="Arial"/>
                <a:cs typeface="Arial"/>
              </a:rPr>
              <a:t> (mm3m)</a:t>
            </a:r>
          </a:p>
        </c:rich>
      </c:tx>
      <c:layout>
        <c:manualLayout>
          <c:xMode val="edge"/>
          <c:yMode val="edge"/>
          <c:x val="0.20535780918951388"/>
          <c:y val="3.225806451613001E-2"/>
        </c:manualLayout>
      </c:layout>
      <c:spPr>
        <a:noFill/>
        <a:ln w="25400">
          <a:noFill/>
        </a:ln>
      </c:spPr>
    </c:title>
    <c:plotArea>
      <c:layout>
        <c:manualLayout>
          <c:layoutTarget val="inner"/>
          <c:xMode val="edge"/>
          <c:yMode val="edge"/>
          <c:x val="7.5289188249059225E-2"/>
          <c:y val="0.1648751164168995"/>
          <c:w val="0.90476453440212989"/>
          <c:h val="0.5914009545161002"/>
        </c:manualLayout>
      </c:layout>
      <c:lineChart>
        <c:grouping val="standard"/>
        <c:ser>
          <c:idx val="0"/>
          <c:order val="0"/>
          <c:tx>
            <c:v>#REF!</c:v>
          </c:tx>
          <c:spPr>
            <a:ln w="25400">
              <a:solidFill>
                <a:srgbClr val="808080"/>
              </a:solidFill>
              <a:prstDash val="solid"/>
            </a:ln>
          </c:spPr>
          <c:marker>
            <c:symbol val="none"/>
          </c:marker>
          <c:dLbls>
            <c:dLbl>
              <c:idx val="8"/>
              <c:layout>
                <c:manualLayout>
                  <c:x val="-8.1210511336685179E-2"/>
                  <c:y val="0.10168938560099335"/>
                </c:manualLayout>
              </c:layout>
              <c:tx>
                <c:rich>
                  <a:bodyPr/>
                  <a:lstStyle/>
                  <a:p>
                    <a:pPr>
                      <a:defRPr sz="800" b="0" i="0" u="none" strike="noStrike" baseline="0">
                        <a:solidFill>
                          <a:srgbClr val="000000"/>
                        </a:solidFill>
                        <a:latin typeface="Arial"/>
                        <a:ea typeface="Arial"/>
                        <a:cs typeface="Arial"/>
                      </a:defRPr>
                    </a:pPr>
                    <a:r>
                      <a:rPr lang="pt-PT" sz="700" b="1" i="0" u="none" strike="noStrike" baseline="0">
                        <a:solidFill>
                          <a:srgbClr val="333333"/>
                        </a:solidFill>
                        <a:latin typeface="Arial"/>
                        <a:cs typeface="Arial"/>
                      </a:rPr>
                      <a:t>indústria</a:t>
                    </a:r>
                    <a:r>
                      <a:rPr lang="pt-PT" sz="700" b="1" i="0" u="none" strike="noStrike" baseline="0">
                        <a:solidFill>
                          <a:srgbClr val="008000"/>
                        </a:solidFill>
                        <a:latin typeface="Arial"/>
                        <a:cs typeface="Arial"/>
                      </a:rPr>
                      <a:t> </a:t>
                    </a:r>
                  </a:p>
                </c:rich>
              </c:tx>
              <c:spPr>
                <a:noFill/>
                <a:ln w="25400">
                  <a:noFill/>
                </a:ln>
              </c:spPr>
              <c:dLblPos val="r"/>
            </c:dLbl>
            <c:delete val="1"/>
          </c:dLbls>
          <c:cat>
            <c:strLit>
              <c:ptCount val="126"/>
              <c:pt idx="0">
                <c:v>jan.03</c:v>
              </c:pt>
              <c:pt idx="6">
                <c:v>jul.03</c:v>
              </c:pt>
              <c:pt idx="12">
                <c:v>jan.04</c:v>
              </c:pt>
              <c:pt idx="18">
                <c:v>jul.04</c:v>
              </c:pt>
              <c:pt idx="24">
                <c:v>jan.05</c:v>
              </c:pt>
              <c:pt idx="30">
                <c:v>jul.05</c:v>
              </c:pt>
              <c:pt idx="36">
                <c:v>jan.06</c:v>
              </c:pt>
              <c:pt idx="42">
                <c:v>jul.06</c:v>
              </c:pt>
              <c:pt idx="48">
                <c:v>jan.07</c:v>
              </c:pt>
              <c:pt idx="54">
                <c:v>jul.07</c:v>
              </c:pt>
              <c:pt idx="60">
                <c:v>jan.08</c:v>
              </c:pt>
              <c:pt idx="66">
                <c:v>jul.08</c:v>
              </c:pt>
              <c:pt idx="72">
                <c:v>jan.09</c:v>
              </c:pt>
              <c:pt idx="78">
                <c:v>jul.09</c:v>
              </c:pt>
              <c:pt idx="84">
                <c:v>jan.10</c:v>
              </c:pt>
              <c:pt idx="90">
                <c:v>jul.10</c:v>
              </c:pt>
              <c:pt idx="96">
                <c:v>jan.11</c:v>
              </c:pt>
              <c:pt idx="102">
                <c:v>jul.11</c:v>
              </c:pt>
              <c:pt idx="108">
                <c:v>jan.12</c:v>
              </c:pt>
              <c:pt idx="114">
                <c:v>jul.12</c:v>
              </c:pt>
              <c:pt idx="120">
                <c:v>jan. 13</c:v>
              </c:pt>
            </c:strLit>
          </c:cat>
          <c:val>
            <c:numLit>
              <c:formatCode>General</c:formatCode>
              <c:ptCount val="126"/>
              <c:pt idx="0">
                <c:v>-13.276074566654103</c:v>
              </c:pt>
              <c:pt idx="1">
                <c:v>-14.26803519652784</c:v>
              </c:pt>
              <c:pt idx="2">
                <c:v>-16.787174255725272</c:v>
              </c:pt>
              <c:pt idx="3">
                <c:v>-18.511564679808114</c:v>
              </c:pt>
              <c:pt idx="4">
                <c:v>-18.420167220968896</c:v>
              </c:pt>
              <c:pt idx="5">
                <c:v>-15.838790501728267</c:v>
              </c:pt>
              <c:pt idx="6">
                <c:v>-12.87930298537022</c:v>
              </c:pt>
              <c:pt idx="7">
                <c:v>-10.869783414027019</c:v>
              </c:pt>
              <c:pt idx="8">
                <c:v>-9.8161672991208047</c:v>
              </c:pt>
              <c:pt idx="9">
                <c:v>-9.8637315221605295</c:v>
              </c:pt>
              <c:pt idx="10">
                <c:v>-11.585458636209731</c:v>
              </c:pt>
              <c:pt idx="11">
                <c:v>-11.840511691962259</c:v>
              </c:pt>
              <c:pt idx="12">
                <c:v>-11.061234376799364</c:v>
              </c:pt>
              <c:pt idx="13">
                <c:v>-9.7878819207115324</c:v>
              </c:pt>
              <c:pt idx="14">
                <c:v>-10.2258395232588</c:v>
              </c:pt>
              <c:pt idx="15">
                <c:v>-10.673356295938024</c:v>
              </c:pt>
              <c:pt idx="16">
                <c:v>-9.5142365978555308</c:v>
              </c:pt>
              <c:pt idx="17">
                <c:v>-7.2679610252806803</c:v>
              </c:pt>
              <c:pt idx="18">
                <c:v>-5.3792724468946753</c:v>
              </c:pt>
              <c:pt idx="19">
                <c:v>-3.3708635391720856</c:v>
              </c:pt>
              <c:pt idx="20">
                <c:v>-3.7041436757798833</c:v>
              </c:pt>
              <c:pt idx="21">
                <c:v>-4.3716910948995631</c:v>
              </c:pt>
              <c:pt idx="22">
                <c:v>-6.2286008190541926</c:v>
              </c:pt>
              <c:pt idx="23">
                <c:v>-7.9800133195659368</c:v>
              </c:pt>
              <c:pt idx="24">
                <c:v>-8.5646172312215825</c:v>
              </c:pt>
              <c:pt idx="25">
                <c:v>-9.8174570217342367</c:v>
              </c:pt>
              <c:pt idx="26">
                <c:v>-10.172662231121778</c:v>
              </c:pt>
              <c:pt idx="27">
                <c:v>-9.2712250623874919</c:v>
              </c:pt>
              <c:pt idx="28">
                <c:v>-8.6892467067998922</c:v>
              </c:pt>
              <c:pt idx="29">
                <c:v>-8.5029931215408929</c:v>
              </c:pt>
              <c:pt idx="30">
                <c:v>-10.689724782187922</c:v>
              </c:pt>
              <c:pt idx="31">
                <c:v>-9.8194562103973979</c:v>
              </c:pt>
              <c:pt idx="32">
                <c:v>-8.1345409996163358</c:v>
              </c:pt>
              <c:pt idx="33">
                <c:v>-5.0999788026810977</c:v>
              </c:pt>
              <c:pt idx="34">
                <c:v>-4.8919767279703388</c:v>
              </c:pt>
              <c:pt idx="35">
                <c:v>-5.8058914026099844</c:v>
              </c:pt>
              <c:pt idx="36">
                <c:v>-7.555159424405109</c:v>
              </c:pt>
              <c:pt idx="37">
                <c:v>-8.0391800490366325</c:v>
              </c:pt>
              <c:pt idx="38">
                <c:v>-8.9337228636825454</c:v>
              </c:pt>
              <c:pt idx="39">
                <c:v>-9.2731813274131607</c:v>
              </c:pt>
              <c:pt idx="40">
                <c:v>-9.1199068655413011</c:v>
              </c:pt>
              <c:pt idx="41">
                <c:v>-7.4632057466715471</c:v>
              </c:pt>
              <c:pt idx="42">
                <c:v>-5.2868524594447184</c:v>
              </c:pt>
              <c:pt idx="43">
                <c:v>-3.8378240607160152</c:v>
              </c:pt>
              <c:pt idx="44">
                <c:v>-2.3768026163538738</c:v>
              </c:pt>
              <c:pt idx="45">
                <c:v>-2.7848725192067083</c:v>
              </c:pt>
              <c:pt idx="46">
                <c:v>-2.4179326577188838</c:v>
              </c:pt>
              <c:pt idx="47">
                <c:v>-3.7734897943496448</c:v>
              </c:pt>
              <c:pt idx="48">
                <c:v>-3.4731235309754482</c:v>
              </c:pt>
              <c:pt idx="49">
                <c:v>-2.9402343313912671</c:v>
              </c:pt>
              <c:pt idx="50">
                <c:v>-1.4710635398248344</c:v>
              </c:pt>
              <c:pt idx="51">
                <c:v>-0.59181699529262233</c:v>
              </c:pt>
              <c:pt idx="52">
                <c:v>-1.2858494851179176E-2</c:v>
              </c:pt>
              <c:pt idx="53">
                <c:v>0.63306726394977964</c:v>
              </c:pt>
              <c:pt idx="54">
                <c:v>0.15237744927225921</c:v>
              </c:pt>
              <c:pt idx="55">
                <c:v>0.42278536985487658</c:v>
              </c:pt>
              <c:pt idx="56">
                <c:v>1.5472801441490429</c:v>
              </c:pt>
              <c:pt idx="57">
                <c:v>2.2094113784459752</c:v>
              </c:pt>
              <c:pt idx="58">
                <c:v>1.9706611013813733</c:v>
              </c:pt>
              <c:pt idx="59">
                <c:v>0.51215446345934368</c:v>
              </c:pt>
              <c:pt idx="60">
                <c:v>1.2675536306968247</c:v>
              </c:pt>
              <c:pt idx="61">
                <c:v>1.1101185155486601</c:v>
              </c:pt>
              <c:pt idx="62">
                <c:v>0.43344629632760823</c:v>
              </c:pt>
              <c:pt idx="63">
                <c:v>-0.82560984628436485</c:v>
              </c:pt>
              <c:pt idx="64">
                <c:v>-3.6777526595425942</c:v>
              </c:pt>
              <c:pt idx="65">
                <c:v>-6.0530978247047624</c:v>
              </c:pt>
              <c:pt idx="66">
                <c:v>-6.9074203966141194</c:v>
              </c:pt>
              <c:pt idx="67">
                <c:v>-5.8524390041955865</c:v>
              </c:pt>
              <c:pt idx="68">
                <c:v>-7.2601476479530609</c:v>
              </c:pt>
              <c:pt idx="69">
                <c:v>-12.807357818070146</c:v>
              </c:pt>
              <c:pt idx="70">
                <c:v>-19.770096145231086</c:v>
              </c:pt>
              <c:pt idx="71">
                <c:v>-26.174941883006145</c:v>
              </c:pt>
              <c:pt idx="72">
                <c:v>-29.532390527304702</c:v>
              </c:pt>
              <c:pt idx="73">
                <c:v>-32.263291208099936</c:v>
              </c:pt>
              <c:pt idx="74">
                <c:v>-30.991944201365591</c:v>
              </c:pt>
              <c:pt idx="75">
                <c:v>-31.72897111778979</c:v>
              </c:pt>
              <c:pt idx="76">
                <c:v>-29.792304461005646</c:v>
              </c:pt>
              <c:pt idx="77">
                <c:v>-29.466821415038993</c:v>
              </c:pt>
              <c:pt idx="78">
                <c:v>-26.141936404752496</c:v>
              </c:pt>
              <c:pt idx="79">
                <c:v>-23.802154571518088</c:v>
              </c:pt>
              <c:pt idx="80">
                <c:v>-20.205831667281966</c:v>
              </c:pt>
              <c:pt idx="81">
                <c:v>-18.05984931333381</c:v>
              </c:pt>
              <c:pt idx="82">
                <c:v>-16.513293701790605</c:v>
              </c:pt>
              <c:pt idx="83">
                <c:v>-16.86499367887949</c:v>
              </c:pt>
              <c:pt idx="84">
                <c:v>-15.909771631737099</c:v>
              </c:pt>
              <c:pt idx="85">
                <c:v>-14.94554623028985</c:v>
              </c:pt>
              <c:pt idx="86">
                <c:v>-13.55510785156936</c:v>
              </c:pt>
              <c:pt idx="87">
                <c:v>-12.746284721793876</c:v>
              </c:pt>
              <c:pt idx="88">
                <c:v>-12.715301507237449</c:v>
              </c:pt>
              <c:pt idx="89">
                <c:v>-13.103576168499677</c:v>
              </c:pt>
              <c:pt idx="90">
                <c:v>-12.581173969424649</c:v>
              </c:pt>
              <c:pt idx="91">
                <c:v>-11.727027382520058</c:v>
              </c:pt>
              <c:pt idx="92">
                <c:v>-9.9334867785394092</c:v>
              </c:pt>
              <c:pt idx="93">
                <c:v>-10.651252075068557</c:v>
              </c:pt>
              <c:pt idx="94">
                <c:v>-10.642548580778373</c:v>
              </c:pt>
              <c:pt idx="95">
                <c:v>-11.752987965143747</c:v>
              </c:pt>
              <c:pt idx="96">
                <c:v>-10.346976113050369</c:v>
              </c:pt>
              <c:pt idx="97">
                <c:v>-9.3336877812107488</c:v>
              </c:pt>
              <c:pt idx="98">
                <c:v>-9.6452384280727159</c:v>
              </c:pt>
              <c:pt idx="99">
                <c:v>-10.631046389652138</c:v>
              </c:pt>
              <c:pt idx="100">
                <c:v>-12.958587236283215</c:v>
              </c:pt>
              <c:pt idx="101">
                <c:v>-14.403665770635092</c:v>
              </c:pt>
              <c:pt idx="102">
                <c:v>-13.811519916553452</c:v>
              </c:pt>
              <c:pt idx="103">
                <c:v>-15.040559153774433</c:v>
              </c:pt>
              <c:pt idx="104">
                <c:v>-17.098199683081756</c:v>
              </c:pt>
              <c:pt idx="105">
                <c:v>-20.24679860977351</c:v>
              </c:pt>
              <c:pt idx="106">
                <c:v>-21.454097659580892</c:v>
              </c:pt>
              <c:pt idx="107">
                <c:v>-21.577729727994342</c:v>
              </c:pt>
              <c:pt idx="108">
                <c:v>-21.967628027928317</c:v>
              </c:pt>
              <c:pt idx="109">
                <c:v>-21.641614890880525</c:v>
              </c:pt>
              <c:pt idx="110">
                <c:v>-20.150991019386403</c:v>
              </c:pt>
              <c:pt idx="111">
                <c:v>-19.568854447176236</c:v>
              </c:pt>
              <c:pt idx="112">
                <c:v>-19.757380673469353</c:v>
              </c:pt>
              <c:pt idx="113">
                <c:v>-19.861303663132887</c:v>
              </c:pt>
              <c:pt idx="114">
                <c:v>-20.3</c:v>
              </c:pt>
              <c:pt idx="115">
                <c:v>-18.899999999999999</c:v>
              </c:pt>
              <c:pt idx="116">
                <c:v>-19.600000000000001</c:v>
              </c:pt>
              <c:pt idx="117">
                <c:v>-20.7</c:v>
              </c:pt>
              <c:pt idx="118">
                <c:v>-22.6</c:v>
              </c:pt>
              <c:pt idx="119">
                <c:v>-21.4</c:v>
              </c:pt>
              <c:pt idx="120">
                <c:v>-19.899999999999999</c:v>
              </c:pt>
              <c:pt idx="121">
                <c:v>-18.100000000000001</c:v>
              </c:pt>
              <c:pt idx="122">
                <c:v>-17.2</c:v>
              </c:pt>
              <c:pt idx="123">
                <c:v>-16.899999999999999</c:v>
              </c:pt>
              <c:pt idx="124">
                <c:v>-16</c:v>
              </c:pt>
              <c:pt idx="125">
                <c:v>-16.3</c:v>
              </c:pt>
            </c:numLit>
          </c:val>
        </c:ser>
        <c:ser>
          <c:idx val="1"/>
          <c:order val="1"/>
          <c:tx>
            <c:v>#REF!</c:v>
          </c:tx>
          <c:spPr>
            <a:ln w="25400">
              <a:solidFill>
                <a:schemeClr val="tx2"/>
              </a:solidFill>
              <a:prstDash val="solid"/>
            </a:ln>
          </c:spPr>
          <c:marker>
            <c:symbol val="none"/>
          </c:marker>
          <c:dLbls>
            <c:dLbl>
              <c:idx val="3"/>
              <c:layout>
                <c:manualLayout>
                  <c:x val="2.1356923758024251E-2"/>
                  <c:y val="-2.8620206765168311E-3"/>
                </c:manualLayout>
              </c:layout>
              <c:tx>
                <c:rich>
                  <a:bodyPr/>
                  <a:lstStyle/>
                  <a:p>
                    <a:pPr>
                      <a:defRPr sz="700" b="1" i="0" u="none" strike="noStrike" baseline="0">
                        <a:solidFill>
                          <a:schemeClr val="tx2"/>
                        </a:solidFill>
                        <a:latin typeface="Arial"/>
                        <a:ea typeface="Arial"/>
                        <a:cs typeface="Arial"/>
                      </a:defRPr>
                    </a:pPr>
                    <a:r>
                      <a:rPr lang="pt-PT" baseline="0">
                        <a:solidFill>
                          <a:schemeClr val="tx2"/>
                        </a:solidFill>
                      </a:rPr>
                      <a:t>c</a:t>
                    </a:r>
                    <a:r>
                      <a:rPr lang="pt-PT"/>
                      <a:t>onstrução</a:t>
                    </a:r>
                  </a:p>
                </c:rich>
              </c:tx>
              <c:spPr>
                <a:noFill/>
                <a:ln w="25400">
                  <a:noFill/>
                </a:ln>
              </c:spPr>
              <c:dLblPos val="r"/>
            </c:dLbl>
            <c:delete val="1"/>
            <c:txPr>
              <a:bodyPr/>
              <a:lstStyle/>
              <a:p>
                <a:pPr>
                  <a:defRPr baseline="0">
                    <a:solidFill>
                      <a:schemeClr val="tx2"/>
                    </a:solidFill>
                  </a:defRPr>
                </a:pPr>
                <a:endParaRPr lang="pt-PT"/>
              </a:p>
            </c:txPr>
          </c:dLbls>
          <c:cat>
            <c:strLit>
              <c:ptCount val="126"/>
              <c:pt idx="0">
                <c:v>jan.03</c:v>
              </c:pt>
              <c:pt idx="6">
                <c:v>jul.03</c:v>
              </c:pt>
              <c:pt idx="12">
                <c:v>jan.04</c:v>
              </c:pt>
              <c:pt idx="18">
                <c:v>jul.04</c:v>
              </c:pt>
              <c:pt idx="24">
                <c:v>jan.05</c:v>
              </c:pt>
              <c:pt idx="30">
                <c:v>jul.05</c:v>
              </c:pt>
              <c:pt idx="36">
                <c:v>jan.06</c:v>
              </c:pt>
              <c:pt idx="42">
                <c:v>jul.06</c:v>
              </c:pt>
              <c:pt idx="48">
                <c:v>jan.07</c:v>
              </c:pt>
              <c:pt idx="54">
                <c:v>jul.07</c:v>
              </c:pt>
              <c:pt idx="60">
                <c:v>jan.08</c:v>
              </c:pt>
              <c:pt idx="66">
                <c:v>jul.08</c:v>
              </c:pt>
              <c:pt idx="72">
                <c:v>jan.09</c:v>
              </c:pt>
              <c:pt idx="78">
                <c:v>jul.09</c:v>
              </c:pt>
              <c:pt idx="84">
                <c:v>jan.10</c:v>
              </c:pt>
              <c:pt idx="90">
                <c:v>jul.10</c:v>
              </c:pt>
              <c:pt idx="96">
                <c:v>jan.11</c:v>
              </c:pt>
              <c:pt idx="102">
                <c:v>jul.11</c:v>
              </c:pt>
              <c:pt idx="108">
                <c:v>jan.12</c:v>
              </c:pt>
              <c:pt idx="114">
                <c:v>jul.12</c:v>
              </c:pt>
              <c:pt idx="120">
                <c:v>jan. 13</c:v>
              </c:pt>
            </c:strLit>
          </c:cat>
          <c:val>
            <c:numLit>
              <c:formatCode>General</c:formatCode>
              <c:ptCount val="126"/>
              <c:pt idx="0">
                <c:v>-40.636393134760368</c:v>
              </c:pt>
              <c:pt idx="1">
                <c:v>-41.238587390942008</c:v>
              </c:pt>
              <c:pt idx="2">
                <c:v>-45.016805646247178</c:v>
              </c:pt>
              <c:pt idx="3">
                <c:v>-45.283697632213041</c:v>
              </c:pt>
              <c:pt idx="4">
                <c:v>-45.279658045869013</c:v>
              </c:pt>
              <c:pt idx="5">
                <c:v>-45.316739611722568</c:v>
              </c:pt>
              <c:pt idx="6">
                <c:v>-44.181056767200744</c:v>
              </c:pt>
              <c:pt idx="7">
                <c:v>-43.571268197151355</c:v>
              </c:pt>
              <c:pt idx="8">
                <c:v>-41.670961831260854</c:v>
              </c:pt>
              <c:pt idx="9">
                <c:v>-41.031256800754903</c:v>
              </c:pt>
              <c:pt idx="10">
                <c:v>-39.507729032029111</c:v>
              </c:pt>
              <c:pt idx="11">
                <c:v>-38.585793453833745</c:v>
              </c:pt>
              <c:pt idx="12">
                <c:v>-37.718387952162445</c:v>
              </c:pt>
              <c:pt idx="13">
                <c:v>-37.607616758251275</c:v>
              </c:pt>
              <c:pt idx="14">
                <c:v>-37.464614632522803</c:v>
              </c:pt>
              <c:pt idx="15">
                <c:v>-37.221681080155456</c:v>
              </c:pt>
              <c:pt idx="16">
                <c:v>-36.94242808206571</c:v>
              </c:pt>
              <c:pt idx="17">
                <c:v>-36.512149080778151</c:v>
              </c:pt>
              <c:pt idx="18">
                <c:v>-36.445119976004868</c:v>
              </c:pt>
              <c:pt idx="19">
                <c:v>-35.842197588277891</c:v>
              </c:pt>
              <c:pt idx="20">
                <c:v>-35.332864150307422</c:v>
              </c:pt>
              <c:pt idx="21">
                <c:v>-35.091346445759235</c:v>
              </c:pt>
              <c:pt idx="22">
                <c:v>-34.398964650896438</c:v>
              </c:pt>
              <c:pt idx="23">
                <c:v>-33.617509186107178</c:v>
              </c:pt>
              <c:pt idx="24">
                <c:v>-32.438137915856153</c:v>
              </c:pt>
              <c:pt idx="25">
                <c:v>-32.319802919344539</c:v>
              </c:pt>
              <c:pt idx="26">
                <c:v>-32.917515093852494</c:v>
              </c:pt>
              <c:pt idx="27">
                <c:v>-31.880982113023169</c:v>
              </c:pt>
              <c:pt idx="28">
                <c:v>-31.89606884080569</c:v>
              </c:pt>
              <c:pt idx="29">
                <c:v>-31.42550239302701</c:v>
              </c:pt>
              <c:pt idx="30">
                <c:v>-31.518877852240191</c:v>
              </c:pt>
              <c:pt idx="31">
                <c:v>-31.567629770427647</c:v>
              </c:pt>
              <c:pt idx="32">
                <c:v>-32.763729255753709</c:v>
              </c:pt>
              <c:pt idx="33">
                <c:v>-34.112009146288486</c:v>
              </c:pt>
              <c:pt idx="34">
                <c:v>-35.364570833042336</c:v>
              </c:pt>
              <c:pt idx="35">
                <c:v>-35.35995850191334</c:v>
              </c:pt>
              <c:pt idx="36">
                <c:v>-36.675686956742503</c:v>
              </c:pt>
              <c:pt idx="37">
                <c:v>-36.488285831207378</c:v>
              </c:pt>
              <c:pt idx="38">
                <c:v>-36.772359015261863</c:v>
              </c:pt>
              <c:pt idx="39">
                <c:v>-36.706320474806326</c:v>
              </c:pt>
              <c:pt idx="40">
                <c:v>-38.043660363479766</c:v>
              </c:pt>
              <c:pt idx="41">
                <c:v>-39.100011046584875</c:v>
              </c:pt>
              <c:pt idx="42">
                <c:v>-39.622981826243887</c:v>
              </c:pt>
              <c:pt idx="43">
                <c:v>-39.276058561103554</c:v>
              </c:pt>
              <c:pt idx="44">
                <c:v>-38.796735882899362</c:v>
              </c:pt>
              <c:pt idx="45">
                <c:v>-38.794791088482</c:v>
              </c:pt>
              <c:pt idx="46">
                <c:v>-37.861532612594388</c:v>
              </c:pt>
              <c:pt idx="47">
                <c:v>-37.993692416640855</c:v>
              </c:pt>
              <c:pt idx="48">
                <c:v>-36.222592226184062</c:v>
              </c:pt>
              <c:pt idx="49">
                <c:v>-36.305348711672295</c:v>
              </c:pt>
              <c:pt idx="50">
                <c:v>-34.409651108166756</c:v>
              </c:pt>
              <c:pt idx="51">
                <c:v>-34.166742093928178</c:v>
              </c:pt>
              <c:pt idx="52">
                <c:v>-32.341274364681425</c:v>
              </c:pt>
              <c:pt idx="53">
                <c:v>-32.133318707206953</c:v>
              </c:pt>
              <c:pt idx="54">
                <c:v>-32.125222515026387</c:v>
              </c:pt>
              <c:pt idx="55">
                <c:v>-30.972475486234643</c:v>
              </c:pt>
              <c:pt idx="56">
                <c:v>-29.867710546516403</c:v>
              </c:pt>
              <c:pt idx="57">
                <c:v>-29.082165828116846</c:v>
              </c:pt>
              <c:pt idx="58">
                <c:v>-31.55750894273649</c:v>
              </c:pt>
              <c:pt idx="59">
                <c:v>-32.122392161196338</c:v>
              </c:pt>
              <c:pt idx="60">
                <c:v>-31.764828333686854</c:v>
              </c:pt>
              <c:pt idx="61">
                <c:v>-29.721466349234163</c:v>
              </c:pt>
              <c:pt idx="62">
                <c:v>-28.292843262465659</c:v>
              </c:pt>
              <c:pt idx="63">
                <c:v>-27.431364578919233</c:v>
              </c:pt>
              <c:pt idx="64">
                <c:v>-27.227744455293116</c:v>
              </c:pt>
              <c:pt idx="65">
                <c:v>-28.130279812650361</c:v>
              </c:pt>
              <c:pt idx="66">
                <c:v>-29.261334470415989</c:v>
              </c:pt>
              <c:pt idx="67">
                <c:v>-30.659417389793326</c:v>
              </c:pt>
              <c:pt idx="68">
                <c:v>-31.683597048081413</c:v>
              </c:pt>
              <c:pt idx="69">
                <c:v>-32.502840186549811</c:v>
              </c:pt>
              <c:pt idx="70">
                <c:v>-34.055495815686427</c:v>
              </c:pt>
              <c:pt idx="71">
                <c:v>-35.764896792210003</c:v>
              </c:pt>
              <c:pt idx="72">
                <c:v>-37.329452657235976</c:v>
              </c:pt>
              <c:pt idx="73">
                <c:v>-37.692159223292379</c:v>
              </c:pt>
              <c:pt idx="74">
                <c:v>-38.52924026368224</c:v>
              </c:pt>
              <c:pt idx="75">
                <c:v>-39.813484127444063</c:v>
              </c:pt>
              <c:pt idx="76">
                <c:v>-37.876893620005937</c:v>
              </c:pt>
              <c:pt idx="77">
                <c:v>-35.214838461643978</c:v>
              </c:pt>
              <c:pt idx="78">
                <c:v>-33.567598105397586</c:v>
              </c:pt>
              <c:pt idx="79">
                <c:v>-33.321022378214124</c:v>
              </c:pt>
              <c:pt idx="80">
                <c:v>-34.758594459256109</c:v>
              </c:pt>
              <c:pt idx="81">
                <c:v>-34.115706728821188</c:v>
              </c:pt>
              <c:pt idx="82">
                <c:v>-35.360450919103911</c:v>
              </c:pt>
              <c:pt idx="83">
                <c:v>-35.581431594091015</c:v>
              </c:pt>
              <c:pt idx="84">
                <c:v>-37.509849302433295</c:v>
              </c:pt>
              <c:pt idx="85">
                <c:v>-38.629347325991411</c:v>
              </c:pt>
              <c:pt idx="86">
                <c:v>-40.194725875609763</c:v>
              </c:pt>
              <c:pt idx="87">
                <c:v>-40.902876051398593</c:v>
              </c:pt>
              <c:pt idx="88">
                <c:v>-42.046383845791098</c:v>
              </c:pt>
              <c:pt idx="89">
                <c:v>-41.632107661132999</c:v>
              </c:pt>
              <c:pt idx="90">
                <c:v>-40.495279682263245</c:v>
              </c:pt>
              <c:pt idx="91">
                <c:v>-40.795254475627196</c:v>
              </c:pt>
              <c:pt idx="92">
                <c:v>-41.095385085254861</c:v>
              </c:pt>
              <c:pt idx="93">
                <c:v>-43.481383457894509</c:v>
              </c:pt>
              <c:pt idx="94">
                <c:v>-44.200970701190251</c:v>
              </c:pt>
              <c:pt idx="95">
                <c:v>-45.733717179422811</c:v>
              </c:pt>
              <c:pt idx="96">
                <c:v>-46.365055290433482</c:v>
              </c:pt>
              <c:pt idx="97">
                <c:v>-47.997557960680055</c:v>
              </c:pt>
              <c:pt idx="98">
                <c:v>-49.646754680984081</c:v>
              </c:pt>
              <c:pt idx="99">
                <c:v>-51.303895962850355</c:v>
              </c:pt>
              <c:pt idx="100">
                <c:v>-52.889525601022264</c:v>
              </c:pt>
              <c:pt idx="101">
                <c:v>-54.690531747906618</c:v>
              </c:pt>
              <c:pt idx="102">
                <c:v>-55.609038100655312</c:v>
              </c:pt>
              <c:pt idx="103">
                <c:v>-57.317654049092411</c:v>
              </c:pt>
              <c:pt idx="104">
                <c:v>-59.330339704321382</c:v>
              </c:pt>
              <c:pt idx="105">
                <c:v>-61.925573772083212</c:v>
              </c:pt>
              <c:pt idx="106">
                <c:v>-64.173524136990025</c:v>
              </c:pt>
              <c:pt idx="107">
                <c:v>-65.252082537448544</c:v>
              </c:pt>
              <c:pt idx="108">
                <c:v>-66.64388003832758</c:v>
              </c:pt>
              <c:pt idx="109">
                <c:v>-67.481237051483419</c:v>
              </c:pt>
              <c:pt idx="110">
                <c:v>-68.785962185958411</c:v>
              </c:pt>
              <c:pt idx="111">
                <c:v>-69.747204413305681</c:v>
              </c:pt>
              <c:pt idx="112">
                <c:v>-70.940735180527454</c:v>
              </c:pt>
              <c:pt idx="113">
                <c:v>-71.510769909294197</c:v>
              </c:pt>
              <c:pt idx="114">
                <c:v>-71.791990251844794</c:v>
              </c:pt>
              <c:pt idx="115">
                <c:v>-70.266535001148696</c:v>
              </c:pt>
              <c:pt idx="116">
                <c:v>-70.5</c:v>
              </c:pt>
              <c:pt idx="117">
                <c:v>-71.3</c:v>
              </c:pt>
              <c:pt idx="118">
                <c:v>-72.2</c:v>
              </c:pt>
              <c:pt idx="119">
                <c:v>-70.7</c:v>
              </c:pt>
              <c:pt idx="120">
                <c:v>-68.8</c:v>
              </c:pt>
              <c:pt idx="121">
                <c:v>-66.7</c:v>
              </c:pt>
              <c:pt idx="122">
                <c:v>-65.7</c:v>
              </c:pt>
              <c:pt idx="123">
                <c:v>-64.099999999999994</c:v>
              </c:pt>
              <c:pt idx="124">
                <c:v>-63.7</c:v>
              </c:pt>
              <c:pt idx="125">
                <c:v>-62.2</c:v>
              </c:pt>
            </c:numLit>
          </c:val>
        </c:ser>
        <c:ser>
          <c:idx val="2"/>
          <c:order val="2"/>
          <c:tx>
            <c:v>#REF!</c:v>
          </c:tx>
          <c:spPr>
            <a:ln w="38100">
              <a:solidFill>
                <a:schemeClr val="accent2"/>
              </a:solidFill>
              <a:prstDash val="solid"/>
            </a:ln>
          </c:spPr>
          <c:marker>
            <c:symbol val="none"/>
          </c:marker>
          <c:dLbls>
            <c:dLbl>
              <c:idx val="21"/>
              <c:layout>
                <c:manualLayout>
                  <c:x val="0.1725522562691712"/>
                  <c:y val="0.10779420353871695"/>
                </c:manualLayout>
              </c:layout>
              <c:tx>
                <c:rich>
                  <a:bodyPr/>
                  <a:lstStyle/>
                  <a:p>
                    <a:pPr>
                      <a:defRPr sz="700" b="1" i="0" u="none" strike="noStrike" baseline="0">
                        <a:solidFill>
                          <a:schemeClr val="accent6"/>
                        </a:solidFill>
                        <a:latin typeface="Arial"/>
                        <a:ea typeface="Arial"/>
                        <a:cs typeface="Arial"/>
                      </a:defRPr>
                    </a:pPr>
                    <a:r>
                      <a:rPr lang="pt-PT" baseline="0">
                        <a:solidFill>
                          <a:schemeClr val="accent6"/>
                        </a:solidFill>
                      </a:rPr>
                      <a:t>c</a:t>
                    </a:r>
                    <a:r>
                      <a:rPr lang="pt-PT"/>
                      <a:t>omércio </a:t>
                    </a:r>
                  </a:p>
                </c:rich>
              </c:tx>
              <c:spPr>
                <a:noFill/>
                <a:ln w="25400">
                  <a:noFill/>
                </a:ln>
              </c:spPr>
              <c:dLblPos val="r"/>
            </c:dLbl>
            <c:delete val="1"/>
            <c:txPr>
              <a:bodyPr/>
              <a:lstStyle/>
              <a:p>
                <a:pPr>
                  <a:defRPr baseline="0">
                    <a:solidFill>
                      <a:schemeClr val="accent6"/>
                    </a:solidFill>
                  </a:defRPr>
                </a:pPr>
                <a:endParaRPr lang="pt-PT"/>
              </a:p>
            </c:txPr>
          </c:dLbls>
          <c:cat>
            <c:strLit>
              <c:ptCount val="126"/>
              <c:pt idx="0">
                <c:v>jan.03</c:v>
              </c:pt>
              <c:pt idx="6">
                <c:v>jul.03</c:v>
              </c:pt>
              <c:pt idx="12">
                <c:v>jan.04</c:v>
              </c:pt>
              <c:pt idx="18">
                <c:v>jul.04</c:v>
              </c:pt>
              <c:pt idx="24">
                <c:v>jan.05</c:v>
              </c:pt>
              <c:pt idx="30">
                <c:v>jul.05</c:v>
              </c:pt>
              <c:pt idx="36">
                <c:v>jan.06</c:v>
              </c:pt>
              <c:pt idx="42">
                <c:v>jul.06</c:v>
              </c:pt>
              <c:pt idx="48">
                <c:v>jan.07</c:v>
              </c:pt>
              <c:pt idx="54">
                <c:v>jul.07</c:v>
              </c:pt>
              <c:pt idx="60">
                <c:v>jan.08</c:v>
              </c:pt>
              <c:pt idx="66">
                <c:v>jul.08</c:v>
              </c:pt>
              <c:pt idx="72">
                <c:v>jan.09</c:v>
              </c:pt>
              <c:pt idx="78">
                <c:v>jul.09</c:v>
              </c:pt>
              <c:pt idx="84">
                <c:v>jan.10</c:v>
              </c:pt>
              <c:pt idx="90">
                <c:v>jul.10</c:v>
              </c:pt>
              <c:pt idx="96">
                <c:v>jan.11</c:v>
              </c:pt>
              <c:pt idx="102">
                <c:v>jul.11</c:v>
              </c:pt>
              <c:pt idx="108">
                <c:v>jan.12</c:v>
              </c:pt>
              <c:pt idx="114">
                <c:v>jul.12</c:v>
              </c:pt>
              <c:pt idx="120">
                <c:v>jan. 13</c:v>
              </c:pt>
            </c:strLit>
          </c:cat>
          <c:val>
            <c:numLit>
              <c:formatCode>General</c:formatCode>
              <c:ptCount val="126"/>
              <c:pt idx="0">
                <c:v>-12.772025085900728</c:v>
              </c:pt>
              <c:pt idx="1">
                <c:v>-11.473536985189654</c:v>
              </c:pt>
              <c:pt idx="2">
                <c:v>-11.92712789893516</c:v>
              </c:pt>
              <c:pt idx="3">
                <c:v>-12.027987002630292</c:v>
              </c:pt>
              <c:pt idx="4">
                <c:v>-13.176812463173901</c:v>
              </c:pt>
              <c:pt idx="5">
                <c:v>-12.805998685211692</c:v>
              </c:pt>
              <c:pt idx="6">
                <c:v>-12.233613099293935</c:v>
              </c:pt>
              <c:pt idx="7">
                <c:v>-9.6081323584560643</c:v>
              </c:pt>
              <c:pt idx="8">
                <c:v>-7.4784672068403424</c:v>
              </c:pt>
              <c:pt idx="9">
                <c:v>-5.5535070623599276</c:v>
              </c:pt>
              <c:pt idx="10">
                <c:v>-4.8557218683208365</c:v>
              </c:pt>
              <c:pt idx="11">
                <c:v>-4.4228266963961858</c:v>
              </c:pt>
              <c:pt idx="12">
                <c:v>-4.1751027541583516</c:v>
              </c:pt>
              <c:pt idx="13">
                <c:v>-5.5768392078865743</c:v>
              </c:pt>
              <c:pt idx="14">
                <c:v>-7.4262064970940127</c:v>
              </c:pt>
              <c:pt idx="15">
                <c:v>-8.2239839704336699</c:v>
              </c:pt>
              <c:pt idx="16">
                <c:v>-5.0139265497063299</c:v>
              </c:pt>
              <c:pt idx="17">
                <c:v>-2.4342403463278397</c:v>
              </c:pt>
              <c:pt idx="18">
                <c:v>-0.10744875065121025</c:v>
              </c:pt>
              <c:pt idx="19">
                <c:v>-1.2677573826882929</c:v>
              </c:pt>
              <c:pt idx="20">
                <c:v>-1.3181655965583969</c:v>
              </c:pt>
              <c:pt idx="21">
                <c:v>-2.7765164653534726</c:v>
              </c:pt>
              <c:pt idx="22">
                <c:v>-3.6637389675686212</c:v>
              </c:pt>
              <c:pt idx="23">
                <c:v>-4.2372422426464702</c:v>
              </c:pt>
              <c:pt idx="24">
                <c:v>-4.6152013892606734</c:v>
              </c:pt>
              <c:pt idx="25">
                <c:v>-5.0867582902005397</c:v>
              </c:pt>
              <c:pt idx="26">
                <c:v>-4.9629165170729852</c:v>
              </c:pt>
              <c:pt idx="27">
                <c:v>-5.5452569010455468</c:v>
              </c:pt>
              <c:pt idx="28">
                <c:v>-5.1521523218328795</c:v>
              </c:pt>
              <c:pt idx="29">
                <c:v>-6.325540869433329</c:v>
              </c:pt>
              <c:pt idx="30">
                <c:v>-7.5501454130222054</c:v>
              </c:pt>
              <c:pt idx="31">
                <c:v>-9.6888631906320359</c:v>
              </c:pt>
              <c:pt idx="32">
                <c:v>-10.628540015044354</c:v>
              </c:pt>
              <c:pt idx="33">
                <c:v>-11.281020438262564</c:v>
              </c:pt>
              <c:pt idx="34">
                <c:v>-11.146038279140782</c:v>
              </c:pt>
              <c:pt idx="35">
                <c:v>-8.7556299043338672</c:v>
              </c:pt>
              <c:pt idx="36">
                <c:v>-6.6536131955834064</c:v>
              </c:pt>
              <c:pt idx="37">
                <c:v>-5.1352363130188543</c:v>
              </c:pt>
              <c:pt idx="38">
                <c:v>-7.6613526716122244</c:v>
              </c:pt>
              <c:pt idx="39">
                <c:v>-7.6012629794287294</c:v>
              </c:pt>
              <c:pt idx="40">
                <c:v>-9.2597857628087468</c:v>
              </c:pt>
              <c:pt idx="41">
                <c:v>-7.2162561018088427</c:v>
              </c:pt>
              <c:pt idx="42">
                <c:v>-7.2284035565916547</c:v>
              </c:pt>
              <c:pt idx="43">
                <c:v>-6.4669836670216254</c:v>
              </c:pt>
              <c:pt idx="44">
                <c:v>-6.1927663052750095</c:v>
              </c:pt>
              <c:pt idx="45">
                <c:v>-4.2593326941106779</c:v>
              </c:pt>
              <c:pt idx="46">
                <c:v>-2.8544422230276192</c:v>
              </c:pt>
              <c:pt idx="47">
                <c:v>-2.9922159512163584</c:v>
              </c:pt>
              <c:pt idx="48">
                <c:v>-4.3284326349785447</c:v>
              </c:pt>
              <c:pt idx="49">
                <c:v>-3.7428347181720918</c:v>
              </c:pt>
              <c:pt idx="50">
                <c:v>-3.7296802634455495</c:v>
              </c:pt>
              <c:pt idx="51">
                <c:v>-3.5463494038857184</c:v>
              </c:pt>
              <c:pt idx="52">
                <c:v>-3.4181917475445096</c:v>
              </c:pt>
              <c:pt idx="53">
                <c:v>-2.5105689429498868</c:v>
              </c:pt>
              <c:pt idx="54">
                <c:v>-2.6917634674148307</c:v>
              </c:pt>
              <c:pt idx="55">
                <c:v>-3.1895372725682729</c:v>
              </c:pt>
              <c:pt idx="56">
                <c:v>-4.0646850556108856</c:v>
              </c:pt>
              <c:pt idx="57">
                <c:v>-3.9112706807054107</c:v>
              </c:pt>
              <c:pt idx="58">
                <c:v>-3.4615571730901777</c:v>
              </c:pt>
              <c:pt idx="59">
                <c:v>-2.5537927190758025</c:v>
              </c:pt>
              <c:pt idx="60">
                <c:v>-1.9882569884243981</c:v>
              </c:pt>
              <c:pt idx="61">
                <c:v>-1.9816824226698486</c:v>
              </c:pt>
              <c:pt idx="62">
                <c:v>-1.8602003803665021</c:v>
              </c:pt>
              <c:pt idx="63">
                <c:v>-2.8388906333918622</c:v>
              </c:pt>
              <c:pt idx="64">
                <c:v>-4.2143849471048727</c:v>
              </c:pt>
              <c:pt idx="65">
                <c:v>-7.4531063005227773</c:v>
              </c:pt>
              <c:pt idx="66">
                <c:v>-9.7720228863810785</c:v>
              </c:pt>
              <c:pt idx="67">
                <c:v>-11.10209249407175</c:v>
              </c:pt>
              <c:pt idx="68">
                <c:v>-11.422916543034267</c:v>
              </c:pt>
              <c:pt idx="69">
                <c:v>-12.610291829116798</c:v>
              </c:pt>
              <c:pt idx="70">
                <c:v>-14.783340986288385</c:v>
              </c:pt>
              <c:pt idx="71">
                <c:v>-17.371156531586077</c:v>
              </c:pt>
              <c:pt idx="72">
                <c:v>-17.980827643730219</c:v>
              </c:pt>
              <c:pt idx="73">
                <c:v>-19.848734283751071</c:v>
              </c:pt>
              <c:pt idx="74">
                <c:v>-20.255997456413848</c:v>
              </c:pt>
              <c:pt idx="75">
                <c:v>-21.397563267025607</c:v>
              </c:pt>
              <c:pt idx="76">
                <c:v>-19.972490944408186</c:v>
              </c:pt>
              <c:pt idx="77">
                <c:v>-17.765585380751698</c:v>
              </c:pt>
              <c:pt idx="78">
                <c:v>-14.727406627869664</c:v>
              </c:pt>
              <c:pt idx="79">
                <c:v>-12.248274955842069</c:v>
              </c:pt>
              <c:pt idx="80">
                <c:v>-9.7452278461582686</c:v>
              </c:pt>
              <c:pt idx="81">
                <c:v>-7.7644091930062364</c:v>
              </c:pt>
              <c:pt idx="82">
                <c:v>-6.5416802652848762</c:v>
              </c:pt>
              <c:pt idx="83">
                <c:v>-5.9759821055851434</c:v>
              </c:pt>
              <c:pt idx="84">
                <c:v>-5.8778345103817626</c:v>
              </c:pt>
              <c:pt idx="85">
                <c:v>-4.5321497132354809</c:v>
              </c:pt>
              <c:pt idx="86">
                <c:v>-3.8727868127028571</c:v>
              </c:pt>
              <c:pt idx="87">
                <c:v>-2.5758030531255587</c:v>
              </c:pt>
              <c:pt idx="88">
                <c:v>-2.4392802471594872</c:v>
              </c:pt>
              <c:pt idx="89">
                <c:v>-2.4628612684713231</c:v>
              </c:pt>
              <c:pt idx="90">
                <c:v>-3.2793063566788665</c:v>
              </c:pt>
              <c:pt idx="91">
                <c:v>-3.9821931006343712</c:v>
              </c:pt>
              <c:pt idx="92">
                <c:v>-5.431982055331634</c:v>
              </c:pt>
              <c:pt idx="93">
                <c:v>-7.0535143246388285</c:v>
              </c:pt>
              <c:pt idx="94">
                <c:v>-7.7528444323172465</c:v>
              </c:pt>
              <c:pt idx="95">
                <c:v>-8.1304751995852786</c:v>
              </c:pt>
              <c:pt idx="96">
                <c:v>-7.1647782439239398</c:v>
              </c:pt>
              <c:pt idx="97">
                <c:v>-7.4701143574194715</c:v>
              </c:pt>
              <c:pt idx="98">
                <c:v>-8.3354930863462648</c:v>
              </c:pt>
              <c:pt idx="99">
                <c:v>-11.827072803808109</c:v>
              </c:pt>
              <c:pt idx="100">
                <c:v>-14.697203475879945</c:v>
              </c:pt>
              <c:pt idx="101">
                <c:v>-16.553785475818689</c:v>
              </c:pt>
              <c:pt idx="102">
                <c:v>-17.786734300271224</c:v>
              </c:pt>
              <c:pt idx="103">
                <c:v>-18.345899292163271</c:v>
              </c:pt>
              <c:pt idx="104">
                <c:v>-19.242604406040087</c:v>
              </c:pt>
              <c:pt idx="105">
                <c:v>-19.680308840750627</c:v>
              </c:pt>
              <c:pt idx="106">
                <c:v>-21.291731059131639</c:v>
              </c:pt>
              <c:pt idx="107">
                <c:v>-22.439186330026587</c:v>
              </c:pt>
              <c:pt idx="108">
                <c:v>-22.279047526042532</c:v>
              </c:pt>
              <c:pt idx="109">
                <c:v>-21.222830947465603</c:v>
              </c:pt>
              <c:pt idx="110">
                <c:v>-19.897415134468698</c:v>
              </c:pt>
              <c:pt idx="111">
                <c:v>-19.296838986973253</c:v>
              </c:pt>
              <c:pt idx="112">
                <c:v>-19.837130795921439</c:v>
              </c:pt>
              <c:pt idx="113">
                <c:v>-19.940898935164412</c:v>
              </c:pt>
              <c:pt idx="114">
                <c:v>-19.8</c:v>
              </c:pt>
              <c:pt idx="115">
                <c:v>-19.600000000000001</c:v>
              </c:pt>
              <c:pt idx="116">
                <c:v>-20.5</c:v>
              </c:pt>
              <c:pt idx="117">
                <c:v>-21.8</c:v>
              </c:pt>
              <c:pt idx="118">
                <c:v>-20.7</c:v>
              </c:pt>
              <c:pt idx="119">
                <c:v>-19.899999999999999</c:v>
              </c:pt>
              <c:pt idx="120">
                <c:v>-19</c:v>
              </c:pt>
              <c:pt idx="121">
                <c:v>-18.5</c:v>
              </c:pt>
              <c:pt idx="122">
                <c:v>-16.7</c:v>
              </c:pt>
              <c:pt idx="123">
                <c:v>-15.3</c:v>
              </c:pt>
              <c:pt idx="124">
                <c:v>-14.2</c:v>
              </c:pt>
              <c:pt idx="125">
                <c:v>-13.8</c:v>
              </c:pt>
            </c:numLit>
          </c:val>
        </c:ser>
        <c:ser>
          <c:idx val="3"/>
          <c:order val="3"/>
          <c:tx>
            <c:v>#REF!</c:v>
          </c:tx>
          <c:spPr>
            <a:ln w="25400">
              <a:solidFill>
                <a:srgbClr val="333333"/>
              </a:solidFill>
              <a:prstDash val="solid"/>
            </a:ln>
          </c:spPr>
          <c:marker>
            <c:symbol val="none"/>
          </c:marker>
          <c:dLbls>
            <c:dLbl>
              <c:idx val="20"/>
              <c:layout>
                <c:manualLayout>
                  <c:x val="-0.10475666445309156"/>
                  <c:y val="-8.3758643072846667E-2"/>
                </c:manualLayout>
              </c:layout>
              <c:tx>
                <c:rich>
                  <a:bodyPr/>
                  <a:lstStyle/>
                  <a:p>
                    <a:pPr>
                      <a:defRPr sz="800" b="0" i="0" u="none" strike="noStrike" baseline="0">
                        <a:solidFill>
                          <a:srgbClr val="000000"/>
                        </a:solidFill>
                        <a:latin typeface="Arial"/>
                        <a:ea typeface="Arial"/>
                        <a:cs typeface="Arial"/>
                      </a:defRPr>
                    </a:pPr>
                    <a:r>
                      <a:rPr lang="pt-PT" sz="700" b="1" i="0" u="none" strike="noStrike" baseline="0">
                        <a:solidFill>
                          <a:srgbClr val="000000"/>
                        </a:solidFill>
                        <a:latin typeface="Arial"/>
                        <a:cs typeface="Arial"/>
                      </a:rPr>
                      <a:t>serviços</a:t>
                    </a:r>
                    <a:r>
                      <a:rPr lang="pt-PT" sz="800" b="1" i="0" u="none" strike="noStrike" baseline="0">
                        <a:solidFill>
                          <a:srgbClr val="000000"/>
                        </a:solidFill>
                        <a:latin typeface="Arial"/>
                        <a:cs typeface="Arial"/>
                      </a:rPr>
                      <a:t> </a:t>
                    </a:r>
                    <a:r>
                      <a:rPr lang="pt-PT" sz="600" b="0" i="0" u="none" strike="noStrike" baseline="30000">
                        <a:solidFill>
                          <a:srgbClr val="000000"/>
                        </a:solidFill>
                        <a:latin typeface="Arial"/>
                        <a:cs typeface="Arial"/>
                      </a:rPr>
                      <a:t>(2)</a:t>
                    </a:r>
                  </a:p>
                </c:rich>
              </c:tx>
              <c:spPr>
                <a:noFill/>
                <a:ln w="25400">
                  <a:noFill/>
                </a:ln>
              </c:spPr>
              <c:dLblPos val="r"/>
            </c:dLbl>
            <c:delete val="1"/>
          </c:dLbls>
          <c:cat>
            <c:strLit>
              <c:ptCount val="126"/>
              <c:pt idx="0">
                <c:v>jan.03</c:v>
              </c:pt>
              <c:pt idx="6">
                <c:v>jul.03</c:v>
              </c:pt>
              <c:pt idx="12">
                <c:v>jan.04</c:v>
              </c:pt>
              <c:pt idx="18">
                <c:v>jul.04</c:v>
              </c:pt>
              <c:pt idx="24">
                <c:v>jan.05</c:v>
              </c:pt>
              <c:pt idx="30">
                <c:v>jul.05</c:v>
              </c:pt>
              <c:pt idx="36">
                <c:v>jan.06</c:v>
              </c:pt>
              <c:pt idx="42">
                <c:v>jul.06</c:v>
              </c:pt>
              <c:pt idx="48">
                <c:v>jan.07</c:v>
              </c:pt>
              <c:pt idx="54">
                <c:v>jul.07</c:v>
              </c:pt>
              <c:pt idx="60">
                <c:v>jan.08</c:v>
              </c:pt>
              <c:pt idx="66">
                <c:v>jul.08</c:v>
              </c:pt>
              <c:pt idx="72">
                <c:v>jan.09</c:v>
              </c:pt>
              <c:pt idx="78">
                <c:v>jul.09</c:v>
              </c:pt>
              <c:pt idx="84">
                <c:v>jan.10</c:v>
              </c:pt>
              <c:pt idx="90">
                <c:v>jul.10</c:v>
              </c:pt>
              <c:pt idx="96">
                <c:v>jan.11</c:v>
              </c:pt>
              <c:pt idx="102">
                <c:v>jul.11</c:v>
              </c:pt>
              <c:pt idx="108">
                <c:v>jan.12</c:v>
              </c:pt>
              <c:pt idx="114">
                <c:v>jul.12</c:v>
              </c:pt>
              <c:pt idx="120">
                <c:v>jan. 13</c:v>
              </c:pt>
            </c:strLit>
          </c:cat>
          <c:val>
            <c:numLit>
              <c:formatCode>General</c:formatCode>
              <c:ptCount val="126"/>
              <c:pt idx="0">
                <c:v>-6.4383647908337061</c:v>
              </c:pt>
              <c:pt idx="1">
                <c:v>-5.480506101084992</c:v>
              </c:pt>
              <c:pt idx="2">
                <c:v>-10.08476719056508</c:v>
              </c:pt>
              <c:pt idx="3">
                <c:v>-13.783292672810928</c:v>
              </c:pt>
              <c:pt idx="4">
                <c:v>-17.302682451379521</c:v>
              </c:pt>
              <c:pt idx="5">
                <c:v>-16.017461644844548</c:v>
              </c:pt>
              <c:pt idx="6">
                <c:v>-14.847079819664316</c:v>
              </c:pt>
              <c:pt idx="7">
                <c:v>-11.128894549799325</c:v>
              </c:pt>
              <c:pt idx="8">
                <c:v>-13.084543938707066</c:v>
              </c:pt>
              <c:pt idx="9">
                <c:v>-10.778003721152626</c:v>
              </c:pt>
              <c:pt idx="10">
                <c:v>-10.20993988357062</c:v>
              </c:pt>
              <c:pt idx="11">
                <c:v>-6.130351492206338</c:v>
              </c:pt>
              <c:pt idx="12">
                <c:v>-6.673683357147806</c:v>
              </c:pt>
              <c:pt idx="13">
                <c:v>-6.4092576647904709</c:v>
              </c:pt>
              <c:pt idx="14">
                <c:v>-3.4413683754012867</c:v>
              </c:pt>
              <c:pt idx="15">
                <c:v>2.0194816249060827</c:v>
              </c:pt>
              <c:pt idx="16">
                <c:v>5.4975204972180336</c:v>
              </c:pt>
              <c:pt idx="17">
                <c:v>5.0385095501768395</c:v>
              </c:pt>
              <c:pt idx="18">
                <c:v>1.9779591205401581</c:v>
              </c:pt>
              <c:pt idx="19">
                <c:v>1.7898963134905173</c:v>
              </c:pt>
              <c:pt idx="20">
                <c:v>0.60417444323914693</c:v>
              </c:pt>
              <c:pt idx="21">
                <c:v>-0.92039967907535825</c:v>
              </c:pt>
              <c:pt idx="22">
                <c:v>-2.3538007788118986</c:v>
              </c:pt>
              <c:pt idx="23">
                <c:v>-3.1909090950389962</c:v>
              </c:pt>
              <c:pt idx="24">
                <c:v>-3.8212679138493137</c:v>
              </c:pt>
              <c:pt idx="25">
                <c:v>-4.0633673777468697</c:v>
              </c:pt>
              <c:pt idx="26">
                <c:v>-4.5952187170367145</c:v>
              </c:pt>
              <c:pt idx="27">
                <c:v>-5.5476786301902878</c:v>
              </c:pt>
              <c:pt idx="28">
                <c:v>-6.7650778976610626</c:v>
              </c:pt>
              <c:pt idx="29">
                <c:v>-6.7635781089866072</c:v>
              </c:pt>
              <c:pt idx="30">
                <c:v>-7.1370665457816189</c:v>
              </c:pt>
              <c:pt idx="31">
                <c:v>-6.8032382289133784</c:v>
              </c:pt>
              <c:pt idx="32">
                <c:v>-6.686066189192438</c:v>
              </c:pt>
              <c:pt idx="33">
                <c:v>-6.0997413439193737</c:v>
              </c:pt>
              <c:pt idx="34">
                <c:v>-8.3352655792098727</c:v>
              </c:pt>
              <c:pt idx="35">
                <c:v>-6.2527883822671964</c:v>
              </c:pt>
              <c:pt idx="36">
                <c:v>-6.1153393850810094</c:v>
              </c:pt>
              <c:pt idx="37">
                <c:v>-4.1947156679025754</c:v>
              </c:pt>
              <c:pt idx="38">
                <c:v>-6.0562240965652441</c:v>
              </c:pt>
              <c:pt idx="39">
                <c:v>-4.970083961977446</c:v>
              </c:pt>
              <c:pt idx="40">
                <c:v>-4.7419821449697421</c:v>
              </c:pt>
              <c:pt idx="41">
                <c:v>2.1852684598596022</c:v>
              </c:pt>
              <c:pt idx="42">
                <c:v>3.5389171924385239</c:v>
              </c:pt>
              <c:pt idx="43">
                <c:v>2.3107530468307047</c:v>
              </c:pt>
              <c:pt idx="44">
                <c:v>-2.6878603135125001</c:v>
              </c:pt>
              <c:pt idx="45">
                <c:v>-1.2170526132559578</c:v>
              </c:pt>
              <c:pt idx="46">
                <c:v>0.82466890194501519</c:v>
              </c:pt>
              <c:pt idx="47">
                <c:v>1.1771487787405102</c:v>
              </c:pt>
              <c:pt idx="48">
                <c:v>-0.67797816110687725</c:v>
              </c:pt>
              <c:pt idx="49">
                <c:v>0.35382070375462193</c:v>
              </c:pt>
              <c:pt idx="50">
                <c:v>1.0725087850587369</c:v>
              </c:pt>
              <c:pt idx="51">
                <c:v>3.6565492354175149</c:v>
              </c:pt>
              <c:pt idx="52">
                <c:v>4.2096807516118524</c:v>
              </c:pt>
              <c:pt idx="53">
                <c:v>4.1373421773720702</c:v>
              </c:pt>
              <c:pt idx="54">
                <c:v>2.7625587079813148</c:v>
              </c:pt>
              <c:pt idx="55">
                <c:v>2.9956946570259588</c:v>
              </c:pt>
              <c:pt idx="56">
                <c:v>3.8315865433569312</c:v>
              </c:pt>
              <c:pt idx="57">
                <c:v>4.0088584695386871</c:v>
              </c:pt>
              <c:pt idx="58">
                <c:v>5.135818993100159</c:v>
              </c:pt>
              <c:pt idx="59">
                <c:v>4.825321140800785</c:v>
              </c:pt>
              <c:pt idx="60">
                <c:v>6.1083496888719528</c:v>
              </c:pt>
              <c:pt idx="61">
                <c:v>5.0367444715181104</c:v>
              </c:pt>
              <c:pt idx="62">
                <c:v>5.309823865855404</c:v>
              </c:pt>
              <c:pt idx="63">
                <c:v>6.2046149861571855</c:v>
              </c:pt>
              <c:pt idx="64">
                <c:v>5.9302434181639718</c:v>
              </c:pt>
              <c:pt idx="65">
                <c:v>4.1134130826007018</c:v>
              </c:pt>
              <c:pt idx="66">
                <c:v>0.44122581803771926</c:v>
              </c:pt>
              <c:pt idx="67">
                <c:v>-2.9673807706422619</c:v>
              </c:pt>
              <c:pt idx="68">
                <c:v>-5.7057167608397208</c:v>
              </c:pt>
              <c:pt idx="69">
                <c:v>-9.0673568401603717</c:v>
              </c:pt>
              <c:pt idx="70">
                <c:v>-10.39759790611085</c:v>
              </c:pt>
              <c:pt idx="71">
                <c:v>-10.318062357076135</c:v>
              </c:pt>
              <c:pt idx="72">
                <c:v>-12.878358347103253</c:v>
              </c:pt>
              <c:pt idx="73">
                <c:v>-18.286819788510229</c:v>
              </c:pt>
              <c:pt idx="74">
                <c:v>-23.527112075894085</c:v>
              </c:pt>
              <c:pt idx="75">
                <c:v>-25.23635281689759</c:v>
              </c:pt>
              <c:pt idx="76">
                <c:v>-24.334218754508235</c:v>
              </c:pt>
              <c:pt idx="77">
                <c:v>-23.071651073604031</c:v>
              </c:pt>
              <c:pt idx="78">
                <c:v>-20.014685770507139</c:v>
              </c:pt>
              <c:pt idx="79">
                <c:v>-15.117619547189706</c:v>
              </c:pt>
              <c:pt idx="80">
                <c:v>-12.381774388959926</c:v>
              </c:pt>
              <c:pt idx="81">
                <c:v>-10.322786585736528</c:v>
              </c:pt>
              <c:pt idx="82">
                <c:v>-10.442753342643131</c:v>
              </c:pt>
              <c:pt idx="83">
                <c:v>-9.4458963827449995</c:v>
              </c:pt>
              <c:pt idx="84">
                <c:v>-7.8712579308542727</c:v>
              </c:pt>
              <c:pt idx="85">
                <c:v>-7.7489918901534978</c:v>
              </c:pt>
              <c:pt idx="86">
                <c:v>-6.6706909539994905</c:v>
              </c:pt>
              <c:pt idx="87">
                <c:v>-7.5334548257370306</c:v>
              </c:pt>
              <c:pt idx="88">
                <c:v>-7.3207910472231772</c:v>
              </c:pt>
              <c:pt idx="89">
                <c:v>-8.8549317891261534</c:v>
              </c:pt>
              <c:pt idx="90">
                <c:v>-8.6433122584626521</c:v>
              </c:pt>
              <c:pt idx="91">
                <c:v>-10.241553107886908</c:v>
              </c:pt>
              <c:pt idx="92">
                <c:v>-9.8067145978988552</c:v>
              </c:pt>
              <c:pt idx="93">
                <c:v>-10.598123080127968</c:v>
              </c:pt>
              <c:pt idx="94">
                <c:v>-9.456081703812103</c:v>
              </c:pt>
              <c:pt idx="95">
                <c:v>-9.9510023642193968</c:v>
              </c:pt>
              <c:pt idx="96">
                <c:v>-11.127975324781429</c:v>
              </c:pt>
              <c:pt idx="97">
                <c:v>-10.639508876260434</c:v>
              </c:pt>
              <c:pt idx="98">
                <c:v>-11.634147056034513</c:v>
              </c:pt>
              <c:pt idx="99">
                <c:v>-12.111109055730513</c:v>
              </c:pt>
              <c:pt idx="100">
                <c:v>-14.402981727481</c:v>
              </c:pt>
              <c:pt idx="101">
                <c:v>-14.705950265964384</c:v>
              </c:pt>
              <c:pt idx="102">
                <c:v>-16.838343383633863</c:v>
              </c:pt>
              <c:pt idx="103">
                <c:v>-19.195122961561154</c:v>
              </c:pt>
              <c:pt idx="104">
                <c:v>-22.496038476542129</c:v>
              </c:pt>
              <c:pt idx="105">
                <c:v>-23.830754233004953</c:v>
              </c:pt>
              <c:pt idx="106">
                <c:v>-26.441504972093099</c:v>
              </c:pt>
              <c:pt idx="107">
                <c:v>-28.055513069772729</c:v>
              </c:pt>
              <c:pt idx="108">
                <c:v>-29.481908207154714</c:v>
              </c:pt>
              <c:pt idx="109">
                <c:v>-29.189927905399781</c:v>
              </c:pt>
              <c:pt idx="110">
                <c:v>-29.626548545562699</c:v>
              </c:pt>
              <c:pt idx="111">
                <c:v>-29.904968489850749</c:v>
              </c:pt>
              <c:pt idx="112">
                <c:v>-29.509944057307667</c:v>
              </c:pt>
              <c:pt idx="113">
                <c:v>-30.301863536904555</c:v>
              </c:pt>
              <c:pt idx="114">
                <c:v>-31.065548817921595</c:v>
              </c:pt>
              <c:pt idx="115">
                <c:v>-30.621853106210068</c:v>
              </c:pt>
              <c:pt idx="116">
                <c:v>-31</c:v>
              </c:pt>
              <c:pt idx="117">
                <c:v>-33.1</c:v>
              </c:pt>
              <c:pt idx="118">
                <c:v>-35.9</c:v>
              </c:pt>
              <c:pt idx="119">
                <c:v>-35.200000000000003</c:v>
              </c:pt>
              <c:pt idx="120">
                <c:v>-32.700000000000003</c:v>
              </c:pt>
              <c:pt idx="121">
                <c:v>-31</c:v>
              </c:pt>
              <c:pt idx="122">
                <c:v>-29.7</c:v>
              </c:pt>
              <c:pt idx="123">
                <c:v>-29.1</c:v>
              </c:pt>
              <c:pt idx="124">
                <c:v>-27.9</c:v>
              </c:pt>
              <c:pt idx="125">
                <c:v>-26.5</c:v>
              </c:pt>
            </c:numLit>
          </c:val>
        </c:ser>
        <c:marker val="1"/>
        <c:axId val="110351872"/>
        <c:axId val="110353408"/>
      </c:lineChart>
      <c:catAx>
        <c:axId val="110351872"/>
        <c:scaling>
          <c:orientation val="minMax"/>
        </c:scaling>
        <c:axPos val="b"/>
        <c:numFmt formatCode="General" sourceLinked="1"/>
        <c:majorTickMark val="in"/>
        <c:minorTickMark val="in"/>
        <c:tickLblPos val="low"/>
        <c:spPr>
          <a:ln w="3175">
            <a:solidFill>
              <a:srgbClr val="FFFFFF"/>
            </a:solidFill>
            <a:prstDash val="solid"/>
          </a:ln>
        </c:spPr>
        <c:txPr>
          <a:bodyPr rot="-5400000" vert="horz"/>
          <a:lstStyle/>
          <a:p>
            <a:pPr>
              <a:defRPr sz="600" b="0" i="0" u="none" strike="noStrike" baseline="0">
                <a:solidFill>
                  <a:schemeClr val="tx2"/>
                </a:solidFill>
                <a:latin typeface="Arial"/>
                <a:ea typeface="Arial"/>
                <a:cs typeface="Arial"/>
              </a:defRPr>
            </a:pPr>
            <a:endParaRPr lang="pt-PT"/>
          </a:p>
        </c:txPr>
        <c:crossAx val="110353408"/>
        <c:crosses val="autoZero"/>
        <c:auto val="1"/>
        <c:lblAlgn val="ctr"/>
        <c:lblOffset val="100"/>
        <c:tickLblSkip val="6"/>
        <c:tickMarkSkip val="1"/>
      </c:catAx>
      <c:valAx>
        <c:axId val="110353408"/>
        <c:scaling>
          <c:orientation val="minMax"/>
          <c:max val="20"/>
          <c:min val="-80"/>
        </c:scaling>
        <c:axPos val="l"/>
        <c:numFmt formatCode="0" sourceLinked="0"/>
        <c:majorTickMark val="none"/>
        <c:tickLblPos val="nextTo"/>
        <c:spPr>
          <a:ln w="3175">
            <a:solidFill>
              <a:srgbClr val="FFFFFF"/>
            </a:solidFill>
            <a:prstDash val="solid"/>
          </a:ln>
        </c:spPr>
        <c:txPr>
          <a:bodyPr rot="0" vert="horz"/>
          <a:lstStyle/>
          <a:p>
            <a:pPr>
              <a:defRPr sz="700" b="0" i="0" u="none" strike="noStrike" baseline="0">
                <a:solidFill>
                  <a:schemeClr val="tx2"/>
                </a:solidFill>
                <a:latin typeface="Arial"/>
                <a:ea typeface="Arial"/>
                <a:cs typeface="Arial"/>
              </a:defRPr>
            </a:pPr>
            <a:endParaRPr lang="pt-PT"/>
          </a:p>
        </c:txPr>
        <c:crossAx val="110351872"/>
        <c:crosses val="autoZero"/>
        <c:crossBetween val="between"/>
        <c:majorUnit val="10"/>
      </c:valAx>
      <c:spPr>
        <a:gradFill rotWithShape="0">
          <a:gsLst>
            <a:gs pos="0">
              <a:srgbClr val="EBF7FF"/>
            </a:gs>
            <a:gs pos="100000">
              <a:srgbClr val="FFFFFF"/>
            </a:gs>
          </a:gsLst>
          <a:lin ang="5400000" scaled="1"/>
        </a:gradFill>
        <a:ln w="3175">
          <a:solidFill>
            <a:srgbClr val="FFFFFF"/>
          </a:solidFill>
          <a:prstDash val="solid"/>
        </a:ln>
      </c:spPr>
    </c:plotArea>
    <c:plotVisOnly val="1"/>
    <c:dispBlanksAs val="gap"/>
  </c:chart>
  <c:spPr>
    <a:solidFill>
      <a:srgbClr val="EBF7FF"/>
    </a:solidFill>
    <a:ln w="9525">
      <a:noFill/>
    </a:ln>
  </c:spPr>
  <c:txPr>
    <a:bodyPr/>
    <a:lstStyle/>
    <a:p>
      <a:pPr>
        <a:defRPr sz="800" b="0" i="0" u="none" strike="noStrike" baseline="0">
          <a:solidFill>
            <a:srgbClr val="000000"/>
          </a:solidFill>
          <a:latin typeface="Arial"/>
          <a:ea typeface="Arial"/>
          <a:cs typeface="Arial"/>
        </a:defRPr>
      </a:pPr>
      <a:endParaRPr lang="pt-PT"/>
    </a:p>
  </c:txPr>
  <c:printSettings>
    <c:headerFooter alignWithMargins="0"/>
    <c:pageMargins b="1" l="0.75000000000001465" r="0.75000000000001465" t="1" header="0" footer="0"/>
    <c:pageSetup paperSize="9" orientation="landscape" horizontalDpi="1200" verticalDpi="1200"/>
  </c:printSettings>
  <c:userShapes r:id="rId1"/>
</c:chartSpace>
</file>

<file path=xl/charts/chart13.xml><?xml version="1.0" encoding="utf-8"?>
<c:chartSpace xmlns:c="http://schemas.openxmlformats.org/drawingml/2006/chart" xmlns:a="http://schemas.openxmlformats.org/drawingml/2006/main" xmlns:r="http://schemas.openxmlformats.org/officeDocument/2006/relationships">
  <c:lang val="pt-PT"/>
  <c:chart>
    <c:title>
      <c:tx>
        <c:rich>
          <a:bodyPr/>
          <a:lstStyle/>
          <a:p>
            <a:pPr>
              <a:defRPr sz="800" b="1" i="0" u="none" strike="noStrike" baseline="0">
                <a:solidFill>
                  <a:schemeClr val="tx2"/>
                </a:solidFill>
                <a:latin typeface="Arial"/>
                <a:ea typeface="Arial"/>
                <a:cs typeface="Arial"/>
              </a:defRPr>
            </a:pPr>
            <a:r>
              <a:rPr lang="pt-PT" baseline="0">
                <a:solidFill>
                  <a:schemeClr val="tx2"/>
                </a:solidFill>
              </a:rPr>
              <a:t>consumidores ...</a:t>
            </a:r>
          </a:p>
        </c:rich>
      </c:tx>
      <c:layout>
        <c:manualLayout>
          <c:xMode val="edge"/>
          <c:yMode val="edge"/>
          <c:x val="0.1337386018237082"/>
          <c:y val="2.7472527472530796E-2"/>
        </c:manualLayout>
      </c:layout>
      <c:spPr>
        <a:noFill/>
        <a:ln w="25400">
          <a:noFill/>
        </a:ln>
      </c:spPr>
    </c:title>
    <c:plotArea>
      <c:layout>
        <c:manualLayout>
          <c:layoutTarget val="inner"/>
          <c:xMode val="edge"/>
          <c:yMode val="edge"/>
          <c:x val="8.5106382978723707E-2"/>
          <c:y val="0.12637362637360816"/>
          <c:w val="0.9027355623100306"/>
          <c:h val="0.60989010989010994"/>
        </c:manualLayout>
      </c:layout>
      <c:lineChart>
        <c:grouping val="standard"/>
        <c:ser>
          <c:idx val="0"/>
          <c:order val="0"/>
          <c:tx>
            <c:v>jan.03 jul.03 jan.04 jul.04 jan.05 jul.05 jan.06 jul.06 jan.07 jul.07 jan.08 jul.08 jan.09 jul.09 jan.10 jul.10 jan.11 jul.11 jan.12 jul.12 jan. 13</c:v>
          </c:tx>
          <c:spPr>
            <a:ln w="25400">
              <a:solidFill>
                <a:schemeClr val="bg1">
                  <a:lumMod val="65000"/>
                </a:schemeClr>
              </a:solidFill>
              <a:prstDash val="solid"/>
            </a:ln>
          </c:spPr>
          <c:marker>
            <c:symbol val="none"/>
          </c:marker>
          <c:cat>
            <c:strLit>
              <c:ptCount val="126"/>
              <c:pt idx="0">
                <c:v>jan.03</c:v>
              </c:pt>
              <c:pt idx="6">
                <c:v>jul.03</c:v>
              </c:pt>
              <c:pt idx="12">
                <c:v>jan.04</c:v>
              </c:pt>
              <c:pt idx="18">
                <c:v>jul.04</c:v>
              </c:pt>
              <c:pt idx="24">
                <c:v>jan.05</c:v>
              </c:pt>
              <c:pt idx="30">
                <c:v>jul.05</c:v>
              </c:pt>
              <c:pt idx="36">
                <c:v>jan.06</c:v>
              </c:pt>
              <c:pt idx="42">
                <c:v>jul.06</c:v>
              </c:pt>
              <c:pt idx="48">
                <c:v>jan.07</c:v>
              </c:pt>
              <c:pt idx="54">
                <c:v>jul.07</c:v>
              </c:pt>
              <c:pt idx="60">
                <c:v>jan.08</c:v>
              </c:pt>
              <c:pt idx="66">
                <c:v>jul.08</c:v>
              </c:pt>
              <c:pt idx="72">
                <c:v>jan.09</c:v>
              </c:pt>
              <c:pt idx="78">
                <c:v>jul.09</c:v>
              </c:pt>
              <c:pt idx="84">
                <c:v>jan.10</c:v>
              </c:pt>
              <c:pt idx="90">
                <c:v>jul.10</c:v>
              </c:pt>
              <c:pt idx="96">
                <c:v>jan.11</c:v>
              </c:pt>
              <c:pt idx="102">
                <c:v>jul.11</c:v>
              </c:pt>
              <c:pt idx="108">
                <c:v>jan.12</c:v>
              </c:pt>
              <c:pt idx="114">
                <c:v>jul.12</c:v>
              </c:pt>
              <c:pt idx="120">
                <c:v>jan. 13</c:v>
              </c:pt>
            </c:strLit>
          </c:cat>
          <c:val>
            <c:numLit>
              <c:formatCode>General</c:formatCode>
              <c:ptCount val="126"/>
              <c:pt idx="0">
                <c:v>-36.239583333333329</c:v>
              </c:pt>
              <c:pt idx="1">
                <c:v>-37.539583333333326</c:v>
              </c:pt>
              <c:pt idx="2">
                <c:v>-39.53125</c:v>
              </c:pt>
              <c:pt idx="3">
                <c:v>-40.222916666666656</c:v>
              </c:pt>
              <c:pt idx="4">
                <c:v>-39.418750000000003</c:v>
              </c:pt>
              <c:pt idx="5">
                <c:v>-37.381249999999994</c:v>
              </c:pt>
              <c:pt idx="6">
                <c:v>-35.293750000000074</c:v>
              </c:pt>
              <c:pt idx="7">
                <c:v>-33.797916666666644</c:v>
              </c:pt>
              <c:pt idx="8">
                <c:v>-32.797916666666644</c:v>
              </c:pt>
              <c:pt idx="9">
                <c:v>-30.327083333333299</c:v>
              </c:pt>
              <c:pt idx="10">
                <c:v>-29.356249999999989</c:v>
              </c:pt>
              <c:pt idx="11">
                <c:v>-28.48541666666662</c:v>
              </c:pt>
              <c:pt idx="12">
                <c:v>-29.993749999999935</c:v>
              </c:pt>
              <c:pt idx="13">
                <c:v>-30.02291666666666</c:v>
              </c:pt>
              <c:pt idx="14">
                <c:v>-30.268749999999933</c:v>
              </c:pt>
              <c:pt idx="15">
                <c:v>-30.768749999999933</c:v>
              </c:pt>
              <c:pt idx="16">
                <c:v>-30.706250000000001</c:v>
              </c:pt>
              <c:pt idx="17">
                <c:v>-29.318750000000001</c:v>
              </c:pt>
              <c:pt idx="18">
                <c:v>-27.193750000000001</c:v>
              </c:pt>
              <c:pt idx="19">
                <c:v>-25.756250000000001</c:v>
              </c:pt>
              <c:pt idx="20">
                <c:v>-25.877083333333299</c:v>
              </c:pt>
              <c:pt idx="21">
                <c:v>-27.085416666666635</c:v>
              </c:pt>
              <c:pt idx="22">
                <c:v>-28.668749999999942</c:v>
              </c:pt>
              <c:pt idx="23">
                <c:v>-30.164583333333283</c:v>
              </c:pt>
              <c:pt idx="24">
                <c:v>-30.822916666666657</c:v>
              </c:pt>
              <c:pt idx="25">
                <c:v>-30.28125</c:v>
              </c:pt>
              <c:pt idx="26">
                <c:v>-28.243749999999935</c:v>
              </c:pt>
              <c:pt idx="27">
                <c:v>-25.668749999999942</c:v>
              </c:pt>
              <c:pt idx="28">
                <c:v>-24.38958333333327</c:v>
              </c:pt>
              <c:pt idx="29">
                <c:v>-27.602083333333287</c:v>
              </c:pt>
              <c:pt idx="30">
                <c:v>-32.056249999999999</c:v>
              </c:pt>
              <c:pt idx="31">
                <c:v>-35.702083333333327</c:v>
              </c:pt>
              <c:pt idx="32">
                <c:v>-35.910416666666528</c:v>
              </c:pt>
              <c:pt idx="33">
                <c:v>-35.272916666666646</c:v>
              </c:pt>
              <c:pt idx="34">
                <c:v>-34.977083333333248</c:v>
              </c:pt>
              <c:pt idx="35">
                <c:v>-34.947916666666544</c:v>
              </c:pt>
              <c:pt idx="36">
                <c:v>-35.168750000000074</c:v>
              </c:pt>
              <c:pt idx="37">
                <c:v>-34.039583333333326</c:v>
              </c:pt>
              <c:pt idx="38">
                <c:v>-31.785416666666631</c:v>
              </c:pt>
              <c:pt idx="39">
                <c:v>-30.131250000000041</c:v>
              </c:pt>
              <c:pt idx="40">
                <c:v>-29.806249999999967</c:v>
              </c:pt>
              <c:pt idx="41">
                <c:v>-30.181249999999967</c:v>
              </c:pt>
              <c:pt idx="42">
                <c:v>-29.76458333333327</c:v>
              </c:pt>
              <c:pt idx="43">
                <c:v>-28.02291666666666</c:v>
              </c:pt>
              <c:pt idx="44">
                <c:v>-25.864583333333279</c:v>
              </c:pt>
              <c:pt idx="45">
                <c:v>-24.643750000000001</c:v>
              </c:pt>
              <c:pt idx="46">
                <c:v>-24.95208333333327</c:v>
              </c:pt>
              <c:pt idx="47">
                <c:v>-25.010416666666668</c:v>
              </c:pt>
              <c:pt idx="48">
                <c:v>-25.331250000000036</c:v>
              </c:pt>
              <c:pt idx="49">
                <c:v>-25.393750000000001</c:v>
              </c:pt>
              <c:pt idx="50">
                <c:v>-27.193750000000001</c:v>
              </c:pt>
              <c:pt idx="51">
                <c:v>-27.40625</c:v>
              </c:pt>
              <c:pt idx="52">
                <c:v>-27.014583333333299</c:v>
              </c:pt>
              <c:pt idx="53">
                <c:v>-26.847916666666691</c:v>
              </c:pt>
              <c:pt idx="54">
                <c:v>-27.189583333333271</c:v>
              </c:pt>
              <c:pt idx="55">
                <c:v>-28.572916666666668</c:v>
              </c:pt>
              <c:pt idx="56">
                <c:v>-29.514583333333299</c:v>
              </c:pt>
              <c:pt idx="57">
                <c:v>-30.772916666666664</c:v>
              </c:pt>
              <c:pt idx="58">
                <c:v>-31.893750000000001</c:v>
              </c:pt>
              <c:pt idx="59">
                <c:v>-33.239583333333329</c:v>
              </c:pt>
              <c:pt idx="60">
                <c:v>-35.439583333333324</c:v>
              </c:pt>
              <c:pt idx="61">
                <c:v>-36.522916666666646</c:v>
              </c:pt>
              <c:pt idx="62">
                <c:v>-36.918750000000003</c:v>
              </c:pt>
              <c:pt idx="63">
                <c:v>-35.777083333333294</c:v>
              </c:pt>
              <c:pt idx="64">
                <c:v>-35.298611111111164</c:v>
              </c:pt>
              <c:pt idx="65">
                <c:v>-37.486805555555492</c:v>
              </c:pt>
              <c:pt idx="66">
                <c:v>-40.291666666666551</c:v>
              </c:pt>
              <c:pt idx="67">
                <c:v>-40.491666666666511</c:v>
              </c:pt>
              <c:pt idx="68">
                <c:v>-36.5</c:v>
              </c:pt>
              <c:pt idx="69">
                <c:v>-35.287500000000001</c:v>
              </c:pt>
              <c:pt idx="70">
                <c:v>-37.529166666666583</c:v>
              </c:pt>
              <c:pt idx="71">
                <c:v>-42.662500000000065</c:v>
              </c:pt>
              <c:pt idx="72">
                <c:v>-46.062500000000057</c:v>
              </c:pt>
              <c:pt idx="73">
                <c:v>-49.995833333333337</c:v>
              </c:pt>
              <c:pt idx="74">
                <c:v>-51.020833333333336</c:v>
              </c:pt>
              <c:pt idx="75">
                <c:v>-49.458333333333336</c:v>
              </c:pt>
              <c:pt idx="76">
                <c:v>-46.212500000000013</c:v>
              </c:pt>
              <c:pt idx="77">
                <c:v>-43.454166666666509</c:v>
              </c:pt>
              <c:pt idx="78">
                <c:v>-39.333333333333336</c:v>
              </c:pt>
              <c:pt idx="79">
                <c:v>-34.333333333333329</c:v>
              </c:pt>
              <c:pt idx="80">
                <c:v>-29.487499999999965</c:v>
              </c:pt>
              <c:pt idx="81">
                <c:v>-27</c:v>
              </c:pt>
              <c:pt idx="82">
                <c:v>-27.350000000000005</c:v>
              </c:pt>
              <c:pt idx="83">
                <c:v>-30.037500000000005</c:v>
              </c:pt>
              <c:pt idx="84">
                <c:v>-32.266666666666573</c:v>
              </c:pt>
              <c:pt idx="85">
                <c:v>-34.379166666666542</c:v>
              </c:pt>
              <c:pt idx="86">
                <c:v>-35.387499999999996</c:v>
              </c:pt>
              <c:pt idx="87">
                <c:v>-36.670833333333327</c:v>
              </c:pt>
              <c:pt idx="88">
                <c:v>-38.325000000000003</c:v>
              </c:pt>
              <c:pt idx="89">
                <c:v>-40.083333333333336</c:v>
              </c:pt>
              <c:pt idx="90">
                <c:v>-41.958333333333336</c:v>
              </c:pt>
              <c:pt idx="91">
                <c:v>-40.354166666666494</c:v>
              </c:pt>
              <c:pt idx="92">
                <c:v>-37.425000000000011</c:v>
              </c:pt>
              <c:pt idx="93">
                <c:v>-40.012500000000003</c:v>
              </c:pt>
              <c:pt idx="94">
                <c:v>-44.875</c:v>
              </c:pt>
              <c:pt idx="95">
                <c:v>-50.158333333333331</c:v>
              </c:pt>
              <c:pt idx="96">
                <c:v>-50.641666666666509</c:v>
              </c:pt>
              <c:pt idx="97">
                <c:v>-49.066666666666528</c:v>
              </c:pt>
              <c:pt idx="98">
                <c:v>-48.404166666666526</c:v>
              </c:pt>
              <c:pt idx="99">
                <c:v>-49.470833333333324</c:v>
              </c:pt>
              <c:pt idx="100">
                <c:v>-50.275000000000013</c:v>
              </c:pt>
              <c:pt idx="101">
                <c:v>-50.666666666666544</c:v>
              </c:pt>
              <c:pt idx="102">
                <c:v>-49.120833333333337</c:v>
              </c:pt>
              <c:pt idx="103">
                <c:v>-49.129166666666592</c:v>
              </c:pt>
              <c:pt idx="104">
                <c:v>-50.8125</c:v>
              </c:pt>
              <c:pt idx="105">
                <c:v>-52.954166666666509</c:v>
              </c:pt>
              <c:pt idx="106">
                <c:v>-55.954166666666509</c:v>
              </c:pt>
              <c:pt idx="107">
                <c:v>-56.795833333333363</c:v>
              </c:pt>
              <c:pt idx="108">
                <c:v>-57.1</c:v>
              </c:pt>
              <c:pt idx="109">
                <c:v>-55.8</c:v>
              </c:pt>
              <c:pt idx="110">
                <c:v>-54.5</c:v>
              </c:pt>
              <c:pt idx="111">
                <c:v>-53.3</c:v>
              </c:pt>
              <c:pt idx="112">
                <c:v>-52.6</c:v>
              </c:pt>
              <c:pt idx="113">
                <c:v>-51.5</c:v>
              </c:pt>
              <c:pt idx="114">
                <c:v>-50.4</c:v>
              </c:pt>
              <c:pt idx="115">
                <c:v>-49.2</c:v>
              </c:pt>
              <c:pt idx="116">
                <c:v>-51.4</c:v>
              </c:pt>
              <c:pt idx="117">
                <c:v>-55.3</c:v>
              </c:pt>
              <c:pt idx="118">
                <c:v>-59</c:v>
              </c:pt>
              <c:pt idx="119">
                <c:v>-59.8</c:v>
              </c:pt>
              <c:pt idx="120">
                <c:v>-58.7</c:v>
              </c:pt>
              <c:pt idx="121">
                <c:v>-56.3</c:v>
              </c:pt>
              <c:pt idx="122">
                <c:v>-55.3</c:v>
              </c:pt>
              <c:pt idx="123">
                <c:v>-54.2</c:v>
              </c:pt>
              <c:pt idx="124">
                <c:v>-55</c:v>
              </c:pt>
              <c:pt idx="125">
                <c:v>-53.9</c:v>
              </c:pt>
            </c:numLit>
          </c:val>
        </c:ser>
        <c:ser>
          <c:idx val="1"/>
          <c:order val="1"/>
          <c:tx>
            <c:v>jan.03 jul.03 jan.04 jul.04 jan.05 jul.05 jan.06 jul.06 jan.07 jul.07 jan.08 jul.08 jan.09 jul.09 jan.10 jul.10 jan.11 jul.11 jan.12 jul.12 jan. 13</c:v>
          </c:tx>
          <c:spPr>
            <a:ln w="25400">
              <a:solidFill>
                <a:schemeClr val="accent2"/>
              </a:solidFill>
              <a:prstDash val="solid"/>
            </a:ln>
          </c:spPr>
          <c:marker>
            <c:symbol val="none"/>
          </c:marker>
          <c:cat>
            <c:strLit>
              <c:ptCount val="126"/>
              <c:pt idx="0">
                <c:v>jan.03</c:v>
              </c:pt>
              <c:pt idx="6">
                <c:v>jul.03</c:v>
              </c:pt>
              <c:pt idx="12">
                <c:v>jan.04</c:v>
              </c:pt>
              <c:pt idx="18">
                <c:v>jul.04</c:v>
              </c:pt>
              <c:pt idx="24">
                <c:v>jan.05</c:v>
              </c:pt>
              <c:pt idx="30">
                <c:v>jul.05</c:v>
              </c:pt>
              <c:pt idx="36">
                <c:v>jan.06</c:v>
              </c:pt>
              <c:pt idx="42">
                <c:v>jul.06</c:v>
              </c:pt>
              <c:pt idx="48">
                <c:v>jan.07</c:v>
              </c:pt>
              <c:pt idx="54">
                <c:v>jul.07</c:v>
              </c:pt>
              <c:pt idx="60">
                <c:v>jan.08</c:v>
              </c:pt>
              <c:pt idx="66">
                <c:v>jul.08</c:v>
              </c:pt>
              <c:pt idx="72">
                <c:v>jan.09</c:v>
              </c:pt>
              <c:pt idx="78">
                <c:v>jul.09</c:v>
              </c:pt>
              <c:pt idx="84">
                <c:v>jan.10</c:v>
              </c:pt>
              <c:pt idx="90">
                <c:v>jul.10</c:v>
              </c:pt>
              <c:pt idx="96">
                <c:v>jan.11</c:v>
              </c:pt>
              <c:pt idx="102">
                <c:v>jul.11</c:v>
              </c:pt>
              <c:pt idx="108">
                <c:v>jan.12</c:v>
              </c:pt>
              <c:pt idx="114">
                <c:v>jul.12</c:v>
              </c:pt>
              <c:pt idx="120">
                <c:v>jan. 13</c:v>
              </c:pt>
            </c:strLit>
          </c:cat>
          <c:val>
            <c:numLit>
              <c:formatCode>General</c:formatCode>
              <c:ptCount val="126"/>
              <c:pt idx="0">
                <c:v>60.112499999999983</c:v>
              </c:pt>
              <c:pt idx="1">
                <c:v>63.629166666666592</c:v>
              </c:pt>
              <c:pt idx="2">
                <c:v>66.712499999999991</c:v>
              </c:pt>
              <c:pt idx="3">
                <c:v>68.012500000000003</c:v>
              </c:pt>
              <c:pt idx="4">
                <c:v>65.762500000000003</c:v>
              </c:pt>
              <c:pt idx="5">
                <c:v>62.945833333333326</c:v>
              </c:pt>
              <c:pt idx="6">
                <c:v>59.212500000000013</c:v>
              </c:pt>
              <c:pt idx="7">
                <c:v>56.329166666666545</c:v>
              </c:pt>
              <c:pt idx="8">
                <c:v>54.862500000000011</c:v>
              </c:pt>
              <c:pt idx="9">
                <c:v>55.112500000000011</c:v>
              </c:pt>
              <c:pt idx="10">
                <c:v>56.329166666666545</c:v>
              </c:pt>
              <c:pt idx="11">
                <c:v>56.729166666666593</c:v>
              </c:pt>
              <c:pt idx="12">
                <c:v>57.629166666666592</c:v>
              </c:pt>
              <c:pt idx="13">
                <c:v>58.079166666666545</c:v>
              </c:pt>
              <c:pt idx="14">
                <c:v>58.262500000000067</c:v>
              </c:pt>
              <c:pt idx="15">
                <c:v>57.612500000000011</c:v>
              </c:pt>
              <c:pt idx="16">
                <c:v>55.395833333333314</c:v>
              </c:pt>
              <c:pt idx="17">
                <c:v>50.179166666666553</c:v>
              </c:pt>
              <c:pt idx="18">
                <c:v>44.245833333333316</c:v>
              </c:pt>
              <c:pt idx="19">
                <c:v>40.245833333333316</c:v>
              </c:pt>
              <c:pt idx="20">
                <c:v>41.012499999999989</c:v>
              </c:pt>
              <c:pt idx="21">
                <c:v>43.879166666666528</c:v>
              </c:pt>
              <c:pt idx="22">
                <c:v>47.395833333333321</c:v>
              </c:pt>
              <c:pt idx="23">
                <c:v>49.412499999999987</c:v>
              </c:pt>
              <c:pt idx="24">
                <c:v>50.945833333333304</c:v>
              </c:pt>
              <c:pt idx="25">
                <c:v>50.295833333333313</c:v>
              </c:pt>
              <c:pt idx="26">
                <c:v>47.729166666666593</c:v>
              </c:pt>
              <c:pt idx="27">
                <c:v>44.245833333333316</c:v>
              </c:pt>
              <c:pt idx="28">
                <c:v>42.345833333333324</c:v>
              </c:pt>
              <c:pt idx="29">
                <c:v>44.895833333333321</c:v>
              </c:pt>
              <c:pt idx="30">
                <c:v>49.279166666666583</c:v>
              </c:pt>
              <c:pt idx="31">
                <c:v>52.095833333333331</c:v>
              </c:pt>
              <c:pt idx="32">
                <c:v>52.595833333333331</c:v>
              </c:pt>
              <c:pt idx="33">
                <c:v>51.895833333333321</c:v>
              </c:pt>
              <c:pt idx="34">
                <c:v>53.112500000000011</c:v>
              </c:pt>
              <c:pt idx="35">
                <c:v>54.429166666666553</c:v>
              </c:pt>
              <c:pt idx="36">
                <c:v>55.212500000000013</c:v>
              </c:pt>
              <c:pt idx="37">
                <c:v>54.495833333333316</c:v>
              </c:pt>
              <c:pt idx="38">
                <c:v>51.479166666666544</c:v>
              </c:pt>
              <c:pt idx="39">
                <c:v>48.979166666666544</c:v>
              </c:pt>
              <c:pt idx="40">
                <c:v>46.579166666666545</c:v>
              </c:pt>
              <c:pt idx="41">
                <c:v>46.162500000000058</c:v>
              </c:pt>
              <c:pt idx="42">
                <c:v>45.145833333333314</c:v>
              </c:pt>
              <c:pt idx="43">
                <c:v>43.279166666666583</c:v>
              </c:pt>
              <c:pt idx="44">
                <c:v>40.962500000000013</c:v>
              </c:pt>
              <c:pt idx="45">
                <c:v>40.245833333333316</c:v>
              </c:pt>
              <c:pt idx="46">
                <c:v>40.245833333333316</c:v>
              </c:pt>
              <c:pt idx="47">
                <c:v>40.262500000000067</c:v>
              </c:pt>
              <c:pt idx="48">
                <c:v>39.279166666666583</c:v>
              </c:pt>
              <c:pt idx="49">
                <c:v>38.912500000000001</c:v>
              </c:pt>
              <c:pt idx="50">
                <c:v>41.462500000000013</c:v>
              </c:pt>
              <c:pt idx="51">
                <c:v>42.295833333333363</c:v>
              </c:pt>
              <c:pt idx="52">
                <c:v>41.845833333333324</c:v>
              </c:pt>
              <c:pt idx="53">
                <c:v>41.295833333333363</c:v>
              </c:pt>
              <c:pt idx="54">
                <c:v>41.512500000000003</c:v>
              </c:pt>
              <c:pt idx="55">
                <c:v>43.045833333333327</c:v>
              </c:pt>
              <c:pt idx="56">
                <c:v>43.629166666666592</c:v>
              </c:pt>
              <c:pt idx="57">
                <c:v>44.912500000000001</c:v>
              </c:pt>
              <c:pt idx="58">
                <c:v>45.595833333333331</c:v>
              </c:pt>
              <c:pt idx="59">
                <c:v>46.229166666666593</c:v>
              </c:pt>
              <c:pt idx="60">
                <c:v>47.545833333333306</c:v>
              </c:pt>
              <c:pt idx="61">
                <c:v>48.729166666666593</c:v>
              </c:pt>
              <c:pt idx="62">
                <c:v>47.562500000000036</c:v>
              </c:pt>
              <c:pt idx="63">
                <c:v>46.079166666666545</c:v>
              </c:pt>
              <c:pt idx="64">
                <c:v>46.352777777777746</c:v>
              </c:pt>
              <c:pt idx="65">
                <c:v>48.093055555555551</c:v>
              </c:pt>
              <c:pt idx="66">
                <c:v>50.816666666666471</c:v>
              </c:pt>
              <c:pt idx="67">
                <c:v>49.333333333333336</c:v>
              </c:pt>
              <c:pt idx="68">
                <c:v>45.483333333333327</c:v>
              </c:pt>
              <c:pt idx="69">
                <c:v>45.300000000000004</c:v>
              </c:pt>
              <c:pt idx="70">
                <c:v>51.849999999999994</c:v>
              </c:pt>
              <c:pt idx="71">
                <c:v>61.083333333333336</c:v>
              </c:pt>
              <c:pt idx="72">
                <c:v>68.899999999999991</c:v>
              </c:pt>
              <c:pt idx="73">
                <c:v>76.099999999999994</c:v>
              </c:pt>
              <c:pt idx="74">
                <c:v>79.783333333333289</c:v>
              </c:pt>
              <c:pt idx="75">
                <c:v>78.400000000000006</c:v>
              </c:pt>
              <c:pt idx="76">
                <c:v>73.800000000000011</c:v>
              </c:pt>
              <c:pt idx="77">
                <c:v>69.983333333333249</c:v>
              </c:pt>
              <c:pt idx="78">
                <c:v>64.083333333333258</c:v>
              </c:pt>
              <c:pt idx="79">
                <c:v>57.733333333333363</c:v>
              </c:pt>
              <c:pt idx="80">
                <c:v>52.5</c:v>
              </c:pt>
              <c:pt idx="81">
                <c:v>50.25</c:v>
              </c:pt>
              <c:pt idx="82">
                <c:v>51.35</c:v>
              </c:pt>
              <c:pt idx="83">
                <c:v>54.266666666666573</c:v>
              </c:pt>
              <c:pt idx="84">
                <c:v>56.05</c:v>
              </c:pt>
              <c:pt idx="85">
                <c:v>56.666666666666551</c:v>
              </c:pt>
              <c:pt idx="86">
                <c:v>56.016666666666495</c:v>
              </c:pt>
              <c:pt idx="87">
                <c:v>55.383333333333326</c:v>
              </c:pt>
              <c:pt idx="88">
                <c:v>54.616666666666511</c:v>
              </c:pt>
              <c:pt idx="89">
                <c:v>54.866666666666511</c:v>
              </c:pt>
              <c:pt idx="90">
                <c:v>56.566666666666528</c:v>
              </c:pt>
              <c:pt idx="91">
                <c:v>55.5</c:v>
              </c:pt>
              <c:pt idx="92">
                <c:v>52.483333333333327</c:v>
              </c:pt>
              <c:pt idx="93">
                <c:v>53.733333333333363</c:v>
              </c:pt>
              <c:pt idx="94">
                <c:v>57.100000000000009</c:v>
              </c:pt>
              <c:pt idx="95">
                <c:v>62.266666666666573</c:v>
              </c:pt>
              <c:pt idx="96">
                <c:v>63.316666666666471</c:v>
              </c:pt>
              <c:pt idx="97">
                <c:v>62.1</c:v>
              </c:pt>
              <c:pt idx="98">
                <c:v>60.6</c:v>
              </c:pt>
              <c:pt idx="99">
                <c:v>60.933333333333337</c:v>
              </c:pt>
              <c:pt idx="100">
                <c:v>61.916666666666494</c:v>
              </c:pt>
              <c:pt idx="101">
                <c:v>63.533333333333331</c:v>
              </c:pt>
              <c:pt idx="102">
                <c:v>63.216666666666526</c:v>
              </c:pt>
              <c:pt idx="103">
                <c:v>63.733333333333363</c:v>
              </c:pt>
              <c:pt idx="104">
                <c:v>64.566666666666663</c:v>
              </c:pt>
              <c:pt idx="105">
                <c:v>67.133333333333169</c:v>
              </c:pt>
              <c:pt idx="106">
                <c:v>70.666666666666671</c:v>
              </c:pt>
              <c:pt idx="107">
                <c:v>72.849999999999994</c:v>
              </c:pt>
              <c:pt idx="108">
                <c:v>74.099999999999994</c:v>
              </c:pt>
              <c:pt idx="109">
                <c:v>74.5</c:v>
              </c:pt>
              <c:pt idx="110">
                <c:v>74.5</c:v>
              </c:pt>
              <c:pt idx="111">
                <c:v>72.8</c:v>
              </c:pt>
              <c:pt idx="112">
                <c:v>71.5</c:v>
              </c:pt>
              <c:pt idx="113">
                <c:v>69.900000000000006</c:v>
              </c:pt>
              <c:pt idx="114">
                <c:v>69</c:v>
              </c:pt>
              <c:pt idx="115">
                <c:v>67.2</c:v>
              </c:pt>
              <c:pt idx="116">
                <c:v>68</c:v>
              </c:pt>
              <c:pt idx="117">
                <c:v>71</c:v>
              </c:pt>
              <c:pt idx="118">
                <c:v>72.900000000000006</c:v>
              </c:pt>
              <c:pt idx="119">
                <c:v>74.099999999999994</c:v>
              </c:pt>
              <c:pt idx="120">
                <c:v>72.900000000000006</c:v>
              </c:pt>
              <c:pt idx="121">
                <c:v>72</c:v>
              </c:pt>
              <c:pt idx="122">
                <c:v>70.7</c:v>
              </c:pt>
              <c:pt idx="123">
                <c:v>69</c:v>
              </c:pt>
              <c:pt idx="124">
                <c:v>68.599999999999994</c:v>
              </c:pt>
              <c:pt idx="125">
                <c:v>67</c:v>
              </c:pt>
            </c:numLit>
          </c:val>
        </c:ser>
        <c:marker val="1"/>
        <c:axId val="109194240"/>
        <c:axId val="109216512"/>
      </c:lineChart>
      <c:catAx>
        <c:axId val="109194240"/>
        <c:scaling>
          <c:orientation val="minMax"/>
        </c:scaling>
        <c:axPos val="b"/>
        <c:numFmt formatCode="General" sourceLinked="1"/>
        <c:majorTickMark val="in"/>
        <c:minorTickMark val="in"/>
        <c:tickLblPos val="low"/>
        <c:spPr>
          <a:ln w="3175">
            <a:solidFill>
              <a:srgbClr val="FFFFFF"/>
            </a:solidFill>
            <a:prstDash val="solid"/>
          </a:ln>
        </c:spPr>
        <c:txPr>
          <a:bodyPr rot="-5400000" vert="horz"/>
          <a:lstStyle/>
          <a:p>
            <a:pPr>
              <a:defRPr sz="600" b="0" i="0" u="none" strike="noStrike" baseline="0">
                <a:solidFill>
                  <a:schemeClr val="tx2"/>
                </a:solidFill>
                <a:latin typeface="Arial"/>
                <a:ea typeface="Arial"/>
                <a:cs typeface="Arial"/>
              </a:defRPr>
            </a:pPr>
            <a:endParaRPr lang="pt-PT"/>
          </a:p>
        </c:txPr>
        <c:crossAx val="109216512"/>
        <c:crosses val="autoZero"/>
        <c:auto val="1"/>
        <c:lblAlgn val="ctr"/>
        <c:lblOffset val="100"/>
        <c:tickLblSkip val="6"/>
        <c:tickMarkSkip val="1"/>
      </c:catAx>
      <c:valAx>
        <c:axId val="109216512"/>
        <c:scaling>
          <c:orientation val="minMax"/>
          <c:max val="85"/>
          <c:min val="-75"/>
        </c:scaling>
        <c:axPos val="l"/>
        <c:numFmt formatCode="0" sourceLinked="0"/>
        <c:majorTickMark val="none"/>
        <c:tickLblPos val="nextTo"/>
        <c:spPr>
          <a:ln w="3175">
            <a:solidFill>
              <a:srgbClr val="FFFFFF"/>
            </a:solidFill>
            <a:prstDash val="solid"/>
          </a:ln>
        </c:spPr>
        <c:txPr>
          <a:bodyPr rot="0" vert="horz"/>
          <a:lstStyle/>
          <a:p>
            <a:pPr>
              <a:defRPr sz="700" b="0" i="0" u="none" strike="noStrike" baseline="0">
                <a:solidFill>
                  <a:schemeClr val="tx2"/>
                </a:solidFill>
                <a:latin typeface="Arial"/>
                <a:ea typeface="Arial"/>
                <a:cs typeface="Arial"/>
              </a:defRPr>
            </a:pPr>
            <a:endParaRPr lang="pt-PT"/>
          </a:p>
        </c:txPr>
        <c:crossAx val="109194240"/>
        <c:crosses val="autoZero"/>
        <c:crossBetween val="between"/>
        <c:majorUnit val="40"/>
      </c:valAx>
      <c:spPr>
        <a:gradFill rotWithShape="0">
          <a:gsLst>
            <a:gs pos="0">
              <a:srgbClr val="EBF7FF"/>
            </a:gs>
            <a:gs pos="100000">
              <a:srgbClr val="FFFFFF"/>
            </a:gs>
          </a:gsLst>
          <a:lin ang="5400000" scaled="1"/>
        </a:gradFill>
        <a:ln w="3175">
          <a:solidFill>
            <a:srgbClr val="FFFFFF"/>
          </a:solidFill>
          <a:prstDash val="solid"/>
        </a:ln>
      </c:spPr>
    </c:plotArea>
    <c:plotVisOnly val="1"/>
    <c:dispBlanksAs val="gap"/>
  </c:chart>
  <c:spPr>
    <a:solidFill>
      <a:srgbClr val="EBF7FF"/>
    </a:solidFill>
    <a:ln w="9525">
      <a:noFill/>
    </a:ln>
  </c:spPr>
  <c:txPr>
    <a:bodyPr/>
    <a:lstStyle/>
    <a:p>
      <a:pPr>
        <a:defRPr sz="800" b="0" i="0" u="none" strike="noStrike" baseline="0">
          <a:solidFill>
            <a:srgbClr val="000000"/>
          </a:solidFill>
          <a:latin typeface="Arial"/>
          <a:ea typeface="Arial"/>
          <a:cs typeface="Arial"/>
        </a:defRPr>
      </a:pPr>
      <a:endParaRPr lang="pt-PT"/>
    </a:p>
  </c:txPr>
  <c:printSettings>
    <c:headerFooter alignWithMargins="0"/>
    <c:pageMargins b="1" l="0.75000000000001465" r="0.75000000000001465" t="1" header="0" footer="0"/>
    <c:pageSetup paperSize="9" orientation="landscape" horizontalDpi="1200" verticalDpi="1200"/>
  </c:printSettings>
  <c:userShapes r:id="rId1"/>
</c:chartSpace>
</file>

<file path=xl/charts/chart14.xml><?xml version="1.0" encoding="utf-8"?>
<c:chartSpace xmlns:c="http://schemas.openxmlformats.org/drawingml/2006/chart" xmlns:a="http://schemas.openxmlformats.org/drawingml/2006/main" xmlns:r="http://schemas.openxmlformats.org/officeDocument/2006/relationships">
  <c:lang val="pt-PT"/>
  <c:chart>
    <c:title>
      <c:tx>
        <c:rich>
          <a:bodyPr/>
          <a:lstStyle/>
          <a:p>
            <a:pPr>
              <a:defRPr sz="800" b="1" i="0" u="none" strike="noStrike" baseline="0">
                <a:solidFill>
                  <a:schemeClr val="tx2"/>
                </a:solidFill>
                <a:latin typeface="Arial"/>
                <a:ea typeface="Arial"/>
                <a:cs typeface="Arial"/>
              </a:defRPr>
            </a:pPr>
            <a:r>
              <a:rPr lang="pt-PT" baseline="0">
                <a:solidFill>
                  <a:schemeClr val="tx2"/>
                </a:solidFill>
              </a:rPr>
              <a:t>desemprego registado... 
</a:t>
            </a:r>
          </a:p>
        </c:rich>
      </c:tx>
      <c:layout>
        <c:manualLayout>
          <c:xMode val="edge"/>
          <c:yMode val="edge"/>
          <c:x val="0.29376876562999704"/>
          <c:y val="4.5197740112994364E-2"/>
        </c:manualLayout>
      </c:layout>
      <c:spPr>
        <a:noFill/>
        <a:ln w="25400">
          <a:noFill/>
        </a:ln>
      </c:spPr>
    </c:title>
    <c:plotArea>
      <c:layout>
        <c:manualLayout>
          <c:layoutTarget val="inner"/>
          <c:xMode val="edge"/>
          <c:yMode val="edge"/>
          <c:x val="8.8495830152534566E-2"/>
          <c:y val="0.24858894216181604"/>
          <c:w val="0.8377605254439916"/>
          <c:h val="0.4689291408961252"/>
        </c:manualLayout>
      </c:layout>
      <c:lineChart>
        <c:grouping val="standard"/>
        <c:ser>
          <c:idx val="0"/>
          <c:order val="0"/>
          <c:tx>
            <c:v>1ºTrim. 3,2 3,3 3,2 3,2 2000 100 109,8 69,3 1998 17 16 6 #REF! #REF! #REF! #REF! #REF! #REF! #REF! #REF! #REF! #REF! #REF! #REF! #REF! #REF! #REF! #REF! #REF! #REF! #REF! #REF! #REF! #REF! Desemprego registado valores absolutos Pedidos de emprego relativo</c:v>
          </c:tx>
          <c:spPr>
            <a:ln w="25400">
              <a:solidFill>
                <a:schemeClr val="accent2"/>
              </a:solidFill>
              <a:prstDash val="solid"/>
            </a:ln>
          </c:spPr>
          <c:marker>
            <c:symbol val="none"/>
          </c:marker>
          <c:dLbls>
            <c:dLbl>
              <c:idx val="71"/>
              <c:layout>
                <c:manualLayout>
                  <c:x val="-0.3510098405840863"/>
                  <c:y val="-0.19857704227649794"/>
                </c:manualLayout>
              </c:layout>
              <c:tx>
                <c:rich>
                  <a:bodyPr/>
                  <a:lstStyle/>
                  <a:p>
                    <a:pPr>
                      <a:defRPr sz="800" b="0" i="0" u="none" strike="noStrike" baseline="0">
                        <a:solidFill>
                          <a:schemeClr val="tx2"/>
                        </a:solidFill>
                        <a:latin typeface="Arial"/>
                        <a:ea typeface="Arial"/>
                        <a:cs typeface="Arial"/>
                      </a:defRPr>
                    </a:pPr>
                    <a:r>
                      <a:rPr lang="pt-PT" sz="700" b="0" i="0" u="none" strike="noStrike" baseline="0">
                        <a:solidFill>
                          <a:schemeClr val="tx2"/>
                        </a:solidFill>
                        <a:latin typeface="Arial"/>
                        <a:cs typeface="Arial"/>
                      </a:rPr>
                      <a:t>… no final do período </a:t>
                    </a:r>
                    <a:r>
                      <a:rPr lang="pt-PT" sz="600" b="0" i="0" u="none" strike="noStrike" baseline="0">
                        <a:solidFill>
                          <a:schemeClr val="tx2"/>
                        </a:solidFill>
                        <a:latin typeface="Arial"/>
                        <a:cs typeface="Arial"/>
                      </a:rPr>
                      <a:t>(milhares)</a:t>
                    </a:r>
                  </a:p>
                </c:rich>
              </c:tx>
              <c:spPr>
                <a:noFill/>
                <a:ln w="25400">
                  <a:noFill/>
                </a:ln>
              </c:spPr>
              <c:dLblPos val="r"/>
            </c:dLbl>
            <c:delete val="1"/>
            <c:txPr>
              <a:bodyPr/>
              <a:lstStyle/>
              <a:p>
                <a:pPr>
                  <a:defRPr baseline="0">
                    <a:solidFill>
                      <a:schemeClr val="tx2"/>
                    </a:solidFill>
                  </a:defRPr>
                </a:pPr>
                <a:endParaRPr lang="pt-PT"/>
              </a:p>
            </c:txPr>
          </c:dLbls>
          <c:cat>
            <c:strLit>
              <c:ptCount val="126"/>
              <c:pt idx="0">
                <c:v>jan.03</c:v>
              </c:pt>
              <c:pt idx="6">
                <c:v>jul.03</c:v>
              </c:pt>
              <c:pt idx="12">
                <c:v>jan.04</c:v>
              </c:pt>
              <c:pt idx="18">
                <c:v>jul.04</c:v>
              </c:pt>
              <c:pt idx="24">
                <c:v>jan.05</c:v>
              </c:pt>
              <c:pt idx="30">
                <c:v>jul.05</c:v>
              </c:pt>
              <c:pt idx="36">
                <c:v>jan.06</c:v>
              </c:pt>
              <c:pt idx="42">
                <c:v>jul.06</c:v>
              </c:pt>
              <c:pt idx="48">
                <c:v>jan.07</c:v>
              </c:pt>
              <c:pt idx="54">
                <c:v>jul.07</c:v>
              </c:pt>
              <c:pt idx="60">
                <c:v>jan.08</c:v>
              </c:pt>
              <c:pt idx="66">
                <c:v>jul.08</c:v>
              </c:pt>
              <c:pt idx="72">
                <c:v>jan.09</c:v>
              </c:pt>
              <c:pt idx="78">
                <c:v>jul.09</c:v>
              </c:pt>
              <c:pt idx="84">
                <c:v>jan.10</c:v>
              </c:pt>
              <c:pt idx="90">
                <c:v>jul.10</c:v>
              </c:pt>
              <c:pt idx="96">
                <c:v>jan.11</c:v>
              </c:pt>
              <c:pt idx="102">
                <c:v>jul.11</c:v>
              </c:pt>
              <c:pt idx="108">
                <c:v>jan.12</c:v>
              </c:pt>
              <c:pt idx="114">
                <c:v>jul.12</c:v>
              </c:pt>
              <c:pt idx="120">
                <c:v>jan. 13</c:v>
              </c:pt>
            </c:strLit>
          </c:cat>
          <c:val>
            <c:numLit>
              <c:formatCode>General</c:formatCode>
              <c:ptCount val="126"/>
              <c:pt idx="0">
                <c:v>402.60199999999969</c:v>
              </c:pt>
              <c:pt idx="1">
                <c:v>412.49699999999916</c:v>
              </c:pt>
              <c:pt idx="2">
                <c:v>421.05799999999999</c:v>
              </c:pt>
              <c:pt idx="3">
                <c:v>423.59500000000003</c:v>
              </c:pt>
              <c:pt idx="4">
                <c:v>418.5379999999995</c:v>
              </c:pt>
              <c:pt idx="5">
                <c:v>414.14499999999998</c:v>
              </c:pt>
              <c:pt idx="6">
                <c:v>419.375</c:v>
              </c:pt>
              <c:pt idx="7">
                <c:v>420.89099999999956</c:v>
              </c:pt>
              <c:pt idx="8">
                <c:v>440.66800000000001</c:v>
              </c:pt>
              <c:pt idx="9">
                <c:v>447.91699999999918</c:v>
              </c:pt>
              <c:pt idx="10">
                <c:v>453.72699999999918</c:v>
              </c:pt>
              <c:pt idx="11">
                <c:v>452.54199999999969</c:v>
              </c:pt>
              <c:pt idx="12">
                <c:v>464.45</c:v>
              </c:pt>
              <c:pt idx="13">
                <c:v>467.54</c:v>
              </c:pt>
              <c:pt idx="14">
                <c:v>471.089</c:v>
              </c:pt>
              <c:pt idx="15">
                <c:v>462.05599999999993</c:v>
              </c:pt>
              <c:pt idx="16">
                <c:v>452.14000000000038</c:v>
              </c:pt>
              <c:pt idx="17">
                <c:v>444.67899999999969</c:v>
              </c:pt>
              <c:pt idx="18">
                <c:v>446.0909999999995</c:v>
              </c:pt>
              <c:pt idx="19">
                <c:v>449.76</c:v>
              </c:pt>
              <c:pt idx="20">
                <c:v>466.529</c:v>
              </c:pt>
              <c:pt idx="21">
                <c:v>467.80900000000008</c:v>
              </c:pt>
              <c:pt idx="22">
                <c:v>471.19</c:v>
              </c:pt>
              <c:pt idx="23">
                <c:v>468.85199999999969</c:v>
              </c:pt>
              <c:pt idx="24">
                <c:v>483.447</c:v>
              </c:pt>
              <c:pt idx="25">
                <c:v>487.62299999999999</c:v>
              </c:pt>
              <c:pt idx="26">
                <c:v>484.48699999999923</c:v>
              </c:pt>
              <c:pt idx="27">
                <c:v>478.608</c:v>
              </c:pt>
              <c:pt idx="28">
                <c:v>470.274</c:v>
              </c:pt>
              <c:pt idx="29">
                <c:v>463.67599999999999</c:v>
              </c:pt>
              <c:pt idx="30">
                <c:v>460.41199999999918</c:v>
              </c:pt>
              <c:pt idx="31">
                <c:v>464.88799999999969</c:v>
              </c:pt>
              <c:pt idx="32">
                <c:v>482.548</c:v>
              </c:pt>
              <c:pt idx="33">
                <c:v>484.72999999999956</c:v>
              </c:pt>
              <c:pt idx="34">
                <c:v>486.31099999999969</c:v>
              </c:pt>
              <c:pt idx="35">
                <c:v>479.37299999999999</c:v>
              </c:pt>
              <c:pt idx="36">
                <c:v>491.18400000000008</c:v>
              </c:pt>
              <c:pt idx="37">
                <c:v>487.93599999999918</c:v>
              </c:pt>
              <c:pt idx="38">
                <c:v>480.16399999999999</c:v>
              </c:pt>
              <c:pt idx="39">
                <c:v>469.25299999999999</c:v>
              </c:pt>
              <c:pt idx="40">
                <c:v>457.00900000000001</c:v>
              </c:pt>
              <c:pt idx="41">
                <c:v>442.49899999999923</c:v>
              </c:pt>
              <c:pt idx="42">
                <c:v>436.9009999999995</c:v>
              </c:pt>
              <c:pt idx="43">
                <c:v>436.79199999999918</c:v>
              </c:pt>
              <c:pt idx="44">
                <c:v>448.73599999999936</c:v>
              </c:pt>
              <c:pt idx="45">
                <c:v>453.02799999999957</c:v>
              </c:pt>
              <c:pt idx="46">
                <c:v>457.7279999999995</c:v>
              </c:pt>
              <c:pt idx="47">
                <c:v>452.65100000000001</c:v>
              </c:pt>
              <c:pt idx="48">
                <c:v>457.63400000000001</c:v>
              </c:pt>
              <c:pt idx="49">
                <c:v>450.83699999999936</c:v>
              </c:pt>
              <c:pt idx="50">
                <c:v>441.35599999999999</c:v>
              </c:pt>
              <c:pt idx="51">
                <c:v>420.685</c:v>
              </c:pt>
              <c:pt idx="52">
                <c:v>397.48200000000003</c:v>
              </c:pt>
              <c:pt idx="53">
                <c:v>388.61900000000031</c:v>
              </c:pt>
              <c:pt idx="54">
                <c:v>389.57100000000003</c:v>
              </c:pt>
              <c:pt idx="55">
                <c:v>392.0379999999995</c:v>
              </c:pt>
              <c:pt idx="56">
                <c:v>397.92799999999943</c:v>
              </c:pt>
              <c:pt idx="57">
                <c:v>398.79299999999949</c:v>
              </c:pt>
              <c:pt idx="58">
                <c:v>397.19200000000001</c:v>
              </c:pt>
              <c:pt idx="59">
                <c:v>390.28</c:v>
              </c:pt>
              <c:pt idx="60">
                <c:v>399.67399999999969</c:v>
              </c:pt>
              <c:pt idx="61">
                <c:v>398.57900000000001</c:v>
              </c:pt>
              <c:pt idx="62">
                <c:v>391.0259999999995</c:v>
              </c:pt>
              <c:pt idx="63">
                <c:v>386.34100000000001</c:v>
              </c:pt>
              <c:pt idx="64">
                <c:v>383.35700000000008</c:v>
              </c:pt>
              <c:pt idx="65">
                <c:v>382.49799999999937</c:v>
              </c:pt>
              <c:pt idx="66">
                <c:v>381.7759999999995</c:v>
              </c:pt>
              <c:pt idx="67">
                <c:v>389.94400000000002</c:v>
              </c:pt>
              <c:pt idx="68">
                <c:v>395.24299999999999</c:v>
              </c:pt>
              <c:pt idx="69">
                <c:v>400.81400000000002</c:v>
              </c:pt>
              <c:pt idx="70">
                <c:v>408.59799999999956</c:v>
              </c:pt>
              <c:pt idx="71">
                <c:v>416.005</c:v>
              </c:pt>
              <c:pt idx="72">
                <c:v>447.9659999999995</c:v>
              </c:pt>
              <c:pt idx="73">
                <c:v>469.29899999999918</c:v>
              </c:pt>
              <c:pt idx="74">
                <c:v>484.13099999999969</c:v>
              </c:pt>
              <c:pt idx="75">
                <c:v>491.63499999999999</c:v>
              </c:pt>
              <c:pt idx="76">
                <c:v>489.11500000000001</c:v>
              </c:pt>
              <c:pt idx="77">
                <c:v>489.82</c:v>
              </c:pt>
              <c:pt idx="78">
                <c:v>496.68299999999999</c:v>
              </c:pt>
              <c:pt idx="79">
                <c:v>501.66300000000001</c:v>
              </c:pt>
              <c:pt idx="80">
                <c:v>510.35599999999999</c:v>
              </c:pt>
              <c:pt idx="81">
                <c:v>517.52599999999939</c:v>
              </c:pt>
              <c:pt idx="82">
                <c:v>523.67999999999995</c:v>
              </c:pt>
              <c:pt idx="83">
                <c:v>524.67400000000055</c:v>
              </c:pt>
              <c:pt idx="84">
                <c:v>560.3119999999991</c:v>
              </c:pt>
              <c:pt idx="85">
                <c:v>561.31499999999949</c:v>
              </c:pt>
              <c:pt idx="86">
                <c:v>571.75400000000002</c:v>
              </c:pt>
              <c:pt idx="87">
                <c:v>570.76800000000003</c:v>
              </c:pt>
              <c:pt idx="88">
                <c:v>560.75099999999998</c:v>
              </c:pt>
              <c:pt idx="89">
                <c:v>551.86799999999869</c:v>
              </c:pt>
              <c:pt idx="90">
                <c:v>548.06699999999898</c:v>
              </c:pt>
              <c:pt idx="91">
                <c:v>549.654</c:v>
              </c:pt>
              <c:pt idx="92">
                <c:v>555.81999999999948</c:v>
              </c:pt>
              <c:pt idx="93">
                <c:v>550.84599999999898</c:v>
              </c:pt>
              <c:pt idx="94">
                <c:v>546.92599999999948</c:v>
              </c:pt>
              <c:pt idx="95">
                <c:v>541.83999999999946</c:v>
              </c:pt>
              <c:pt idx="96">
                <c:v>557.24400000000003</c:v>
              </c:pt>
              <c:pt idx="97">
                <c:v>555.54699999999946</c:v>
              </c:pt>
              <c:pt idx="98">
                <c:v>551.86099999999897</c:v>
              </c:pt>
              <c:pt idx="99">
                <c:v>541.97400000000005</c:v>
              </c:pt>
              <c:pt idx="100">
                <c:v>530.61599999999999</c:v>
              </c:pt>
              <c:pt idx="101">
                <c:v>518.70500000000004</c:v>
              </c:pt>
              <c:pt idx="102">
                <c:v>524.11800000000005</c:v>
              </c:pt>
              <c:pt idx="103">
                <c:v>533.37199999999996</c:v>
              </c:pt>
              <c:pt idx="104">
                <c:v>554.08600000000001</c:v>
              </c:pt>
              <c:pt idx="105">
                <c:v>567.25</c:v>
              </c:pt>
              <c:pt idx="106">
                <c:v>583.41999999999996</c:v>
              </c:pt>
              <c:pt idx="107">
                <c:v>605.13400000000001</c:v>
              </c:pt>
              <c:pt idx="108">
                <c:v>637.66199999999947</c:v>
              </c:pt>
              <c:pt idx="109">
                <c:v>648.01800000000003</c:v>
              </c:pt>
              <c:pt idx="110">
                <c:v>661.04300000000001</c:v>
              </c:pt>
              <c:pt idx="111">
                <c:v>655.89800000000002</c:v>
              </c:pt>
              <c:pt idx="112">
                <c:v>641.22199999999998</c:v>
              </c:pt>
              <c:pt idx="113">
                <c:v>645.95499999999947</c:v>
              </c:pt>
              <c:pt idx="114">
                <c:v>655.34199999999896</c:v>
              </c:pt>
              <c:pt idx="115">
                <c:v>673.42099999999948</c:v>
              </c:pt>
              <c:pt idx="116">
                <c:v>683.55699999999911</c:v>
              </c:pt>
              <c:pt idx="117">
                <c:v>695</c:v>
              </c:pt>
              <c:pt idx="118">
                <c:v>697.7890000000009</c:v>
              </c:pt>
              <c:pt idx="119">
                <c:v>710.65199999999948</c:v>
              </c:pt>
              <c:pt idx="120">
                <c:v>740.0619999999991</c:v>
              </c:pt>
              <c:pt idx="121">
                <c:v>739.61099999999999</c:v>
              </c:pt>
              <c:pt idx="122">
                <c:v>734.44799999999884</c:v>
              </c:pt>
              <c:pt idx="123">
                <c:v>728.51199999999949</c:v>
              </c:pt>
              <c:pt idx="124">
                <c:v>703.20500000000004</c:v>
              </c:pt>
              <c:pt idx="125">
                <c:v>689.93299999999897</c:v>
              </c:pt>
            </c:numLit>
          </c:val>
        </c:ser>
        <c:marker val="1"/>
        <c:axId val="111435136"/>
        <c:axId val="111436928"/>
      </c:lineChart>
      <c:lineChart>
        <c:grouping val="standard"/>
        <c:ser>
          <c:idx val="1"/>
          <c:order val="1"/>
          <c:tx>
            <c:v>#REF!</c:v>
          </c:tx>
          <c:spPr>
            <a:ln w="25400">
              <a:solidFill>
                <a:srgbClr val="808080"/>
              </a:solidFill>
              <a:prstDash val="solid"/>
            </a:ln>
          </c:spPr>
          <c:marker>
            <c:symbol val="none"/>
          </c:marker>
          <c:dLbls>
            <c:dLbl>
              <c:idx val="37"/>
              <c:layout>
                <c:manualLayout>
                  <c:x val="0.26436534190622635"/>
                  <c:y val="-0.12029716624405012"/>
                </c:manualLayout>
              </c:layout>
              <c:tx>
                <c:rich>
                  <a:bodyPr/>
                  <a:lstStyle/>
                  <a:p>
                    <a:pPr>
                      <a:defRPr sz="800" b="0" i="0" u="none" strike="noStrike" baseline="0">
                        <a:solidFill>
                          <a:srgbClr val="000000"/>
                        </a:solidFill>
                        <a:latin typeface="Arial"/>
                        <a:ea typeface="Arial"/>
                        <a:cs typeface="Arial"/>
                      </a:defRPr>
                    </a:pPr>
                    <a:r>
                      <a:rPr lang="pt-PT" sz="700" b="0" i="0" u="none" strike="noStrike" baseline="0">
                        <a:solidFill>
                          <a:srgbClr val="333333"/>
                        </a:solidFill>
                        <a:latin typeface="Arial"/>
                        <a:cs typeface="Arial"/>
                      </a:rPr>
                      <a:t>…ao longo do período </a:t>
                    </a:r>
                    <a:r>
                      <a:rPr lang="pt-PT" sz="600" b="0" i="0" u="none" strike="noStrike" baseline="0">
                        <a:solidFill>
                          <a:srgbClr val="333333"/>
                        </a:solidFill>
                        <a:latin typeface="Arial"/>
                        <a:cs typeface="Arial"/>
                      </a:rPr>
                      <a:t>(vh)</a:t>
                    </a:r>
                  </a:p>
                </c:rich>
              </c:tx>
              <c:spPr>
                <a:noFill/>
                <a:ln w="25400">
                  <a:noFill/>
                </a:ln>
              </c:spPr>
              <c:dLblPos val="r"/>
            </c:dLbl>
            <c:delete val="1"/>
          </c:dLbls>
          <c:cat>
            <c:strLit>
              <c:ptCount val="126"/>
              <c:pt idx="0">
                <c:v>jan.03</c:v>
              </c:pt>
              <c:pt idx="6">
                <c:v>jul.03</c:v>
              </c:pt>
              <c:pt idx="12">
                <c:v>jan.04</c:v>
              </c:pt>
              <c:pt idx="18">
                <c:v>jul.04</c:v>
              </c:pt>
              <c:pt idx="24">
                <c:v>jan.05</c:v>
              </c:pt>
              <c:pt idx="30">
                <c:v>jul.05</c:v>
              </c:pt>
              <c:pt idx="36">
                <c:v>jan.06</c:v>
              </c:pt>
              <c:pt idx="42">
                <c:v>jul.06</c:v>
              </c:pt>
              <c:pt idx="48">
                <c:v>jan.07</c:v>
              </c:pt>
              <c:pt idx="54">
                <c:v>jul.07</c:v>
              </c:pt>
              <c:pt idx="60">
                <c:v>jan.08</c:v>
              </c:pt>
              <c:pt idx="66">
                <c:v>jul.08</c:v>
              </c:pt>
              <c:pt idx="72">
                <c:v>jan.09</c:v>
              </c:pt>
              <c:pt idx="78">
                <c:v>jul.09</c:v>
              </c:pt>
              <c:pt idx="84">
                <c:v>jan.10</c:v>
              </c:pt>
              <c:pt idx="90">
                <c:v>jul.10</c:v>
              </c:pt>
              <c:pt idx="96">
                <c:v>jan.11</c:v>
              </c:pt>
              <c:pt idx="102">
                <c:v>jul.11</c:v>
              </c:pt>
              <c:pt idx="108">
                <c:v>jan.12</c:v>
              </c:pt>
              <c:pt idx="114">
                <c:v>jul.12</c:v>
              </c:pt>
              <c:pt idx="120">
                <c:v>jan. 13</c:v>
              </c:pt>
            </c:strLit>
          </c:cat>
          <c:val>
            <c:numLit>
              <c:formatCode>General</c:formatCode>
              <c:ptCount val="126"/>
              <c:pt idx="0">
                <c:v>18.363751817939722</c:v>
              </c:pt>
              <c:pt idx="1">
                <c:v>25.219242230736455</c:v>
              </c:pt>
              <c:pt idx="2">
                <c:v>23.4470716207706</c:v>
              </c:pt>
              <c:pt idx="3">
                <c:v>12.864659375774774</c:v>
              </c:pt>
              <c:pt idx="4">
                <c:v>15.684421534936989</c:v>
              </c:pt>
              <c:pt idx="5">
                <c:v>10.681557846506301</c:v>
              </c:pt>
              <c:pt idx="6">
                <c:v>11.914483528188509</c:v>
              </c:pt>
              <c:pt idx="7">
                <c:v>5.8919506889050215</c:v>
              </c:pt>
              <c:pt idx="8">
                <c:v>8.1377097213017429</c:v>
              </c:pt>
              <c:pt idx="9">
                <c:v>-0.48061287175225187</c:v>
              </c:pt>
              <c:pt idx="10">
                <c:v>-2.0618117531789792</c:v>
              </c:pt>
              <c:pt idx="11">
                <c:v>3.9882779793469352</c:v>
              </c:pt>
              <c:pt idx="12">
                <c:v>-8.1008583690987059</c:v>
              </c:pt>
              <c:pt idx="13">
                <c:v>-3.5243988123569254</c:v>
              </c:pt>
              <c:pt idx="14">
                <c:v>8.6840579710144699</c:v>
              </c:pt>
              <c:pt idx="15">
                <c:v>-2.0038563862244008</c:v>
              </c:pt>
              <c:pt idx="16">
                <c:v>-3.794836250216608</c:v>
              </c:pt>
              <c:pt idx="17">
                <c:v>3.7832399022567356</c:v>
              </c:pt>
              <c:pt idx="18">
                <c:v>2.2660835278465246E-3</c:v>
              </c:pt>
              <c:pt idx="19">
                <c:v>18.007761228100215</c:v>
              </c:pt>
              <c:pt idx="20">
                <c:v>15.490936068640755</c:v>
              </c:pt>
              <c:pt idx="21">
                <c:v>-6.8681917211328987</c:v>
              </c:pt>
              <c:pt idx="22">
                <c:v>14.242839433679123</c:v>
              </c:pt>
              <c:pt idx="23">
                <c:v>5.6013312219866274</c:v>
              </c:pt>
              <c:pt idx="24">
                <c:v>6.2463514302393524</c:v>
              </c:pt>
              <c:pt idx="25">
                <c:v>3.4628576798383577</c:v>
              </c:pt>
              <c:pt idx="26">
                <c:v>0.46084915724344838</c:v>
              </c:pt>
              <c:pt idx="27">
                <c:v>9.5591531755915184</c:v>
              </c:pt>
              <c:pt idx="28">
                <c:v>9.9397900370522763</c:v>
              </c:pt>
              <c:pt idx="29">
                <c:v>15.697626104540042</c:v>
              </c:pt>
              <c:pt idx="30">
                <c:v>-2.9798323136188611</c:v>
              </c:pt>
              <c:pt idx="31">
                <c:v>2.5146891699107767</c:v>
              </c:pt>
              <c:pt idx="32">
                <c:v>-3.9645854571352732</c:v>
              </c:pt>
              <c:pt idx="33">
                <c:v>2.9865294266721243</c:v>
              </c:pt>
              <c:pt idx="34">
                <c:v>0.91566723776890235</c:v>
              </c:pt>
              <c:pt idx="35">
                <c:v>7.426421999695032</c:v>
              </c:pt>
              <c:pt idx="36">
                <c:v>7.7578872740162801</c:v>
              </c:pt>
              <c:pt idx="37">
                <c:v>-0.95140781108082884</c:v>
              </c:pt>
              <c:pt idx="38">
                <c:v>10.15163742938455</c:v>
              </c:pt>
              <c:pt idx="39">
                <c:v>-12.392016004364839</c:v>
              </c:pt>
              <c:pt idx="40">
                <c:v>2.5932080417534698</c:v>
              </c:pt>
              <c:pt idx="41">
                <c:v>-7.6613675541092899E-2</c:v>
              </c:pt>
              <c:pt idx="42">
                <c:v>1.9595936003737213</c:v>
              </c:pt>
              <c:pt idx="43">
                <c:v>2.0331627237776262</c:v>
              </c:pt>
              <c:pt idx="44">
                <c:v>-5.1374145703068033</c:v>
              </c:pt>
              <c:pt idx="45">
                <c:v>8.8493062522478247</c:v>
              </c:pt>
              <c:pt idx="46">
                <c:v>2.6994397389221052</c:v>
              </c:pt>
              <c:pt idx="47">
                <c:v>-1.1994889751111861</c:v>
              </c:pt>
              <c:pt idx="48">
                <c:v>-5.9345033472046307</c:v>
              </c:pt>
              <c:pt idx="49">
                <c:v>-1.8133467825130138</c:v>
              </c:pt>
              <c:pt idx="50">
                <c:v>-10.340107199321324</c:v>
              </c:pt>
              <c:pt idx="51">
                <c:v>-1.486882736071828</c:v>
              </c:pt>
              <c:pt idx="52">
                <c:v>-2.6759438804608178</c:v>
              </c:pt>
              <c:pt idx="53">
                <c:v>-5.7049070346942727</c:v>
              </c:pt>
              <c:pt idx="54">
                <c:v>2.8794612177578172</c:v>
              </c:pt>
              <c:pt idx="55">
                <c:v>-6.0750364086086144</c:v>
              </c:pt>
              <c:pt idx="56">
                <c:v>-13.236353603016678</c:v>
              </c:pt>
              <c:pt idx="57">
                <c:v>-3.3649833055091731</c:v>
              </c:pt>
              <c:pt idx="58">
                <c:v>-12.73649020976452</c:v>
              </c:pt>
              <c:pt idx="59">
                <c:v>-15.136131797610219</c:v>
              </c:pt>
              <c:pt idx="60">
                <c:v>-3.3870149853992837</c:v>
              </c:pt>
              <c:pt idx="61">
                <c:v>2.7153864113938795</c:v>
              </c:pt>
              <c:pt idx="62">
                <c:v>-7.5479001354751274</c:v>
              </c:pt>
              <c:pt idx="63">
                <c:v>21.472974396796964</c:v>
              </c:pt>
              <c:pt idx="64">
                <c:v>-0.22502461206693747</c:v>
              </c:pt>
              <c:pt idx="65">
                <c:v>10.466268580866478</c:v>
              </c:pt>
              <c:pt idx="66">
                <c:v>12.996815924829107</c:v>
              </c:pt>
              <c:pt idx="67">
                <c:v>6.1923162117594739</c:v>
              </c:pt>
              <c:pt idx="68">
                <c:v>16.418147768630085</c:v>
              </c:pt>
              <c:pt idx="69">
                <c:v>18.774856484730691</c:v>
              </c:pt>
              <c:pt idx="70">
                <c:v>24.835817125536781</c:v>
              </c:pt>
              <c:pt idx="71">
                <c:v>37.141647855530387</c:v>
              </c:pt>
              <c:pt idx="72">
                <c:v>27.296749438934278</c:v>
              </c:pt>
              <c:pt idx="73">
                <c:v>37.696906326006413</c:v>
              </c:pt>
              <c:pt idx="74">
                <c:v>52.915590910148161</c:v>
              </c:pt>
              <c:pt idx="75">
                <c:v>26.22950819672128</c:v>
              </c:pt>
              <c:pt idx="76">
                <c:v>21.848423624489023</c:v>
              </c:pt>
              <c:pt idx="77">
                <c:v>21.523209274508876</c:v>
              </c:pt>
              <c:pt idx="78">
                <c:v>18.546543706155877</c:v>
              </c:pt>
              <c:pt idx="79">
                <c:v>17.572484761397078</c:v>
              </c:pt>
              <c:pt idx="80">
                <c:v>10.154032931178406</c:v>
              </c:pt>
              <c:pt idx="81">
                <c:v>-0.78937001909032967</c:v>
              </c:pt>
              <c:pt idx="82">
                <c:v>3.1986106193198043</c:v>
              </c:pt>
              <c:pt idx="83">
                <c:v>-1.5184247885932978</c:v>
              </c:pt>
              <c:pt idx="84">
                <c:v>-1.0478573662809021</c:v>
              </c:pt>
              <c:pt idx="85">
                <c:v>-9.2394803308186297</c:v>
              </c:pt>
              <c:pt idx="86">
                <c:v>-2.0717034513180077</c:v>
              </c:pt>
              <c:pt idx="87">
                <c:v>-7.4967360681646484</c:v>
              </c:pt>
              <c:pt idx="88">
                <c:v>-7.2590907338140633</c:v>
              </c:pt>
              <c:pt idx="89">
                <c:v>-12.763339705854515</c:v>
              </c:pt>
              <c:pt idx="90">
                <c:v>-13.848071808510618</c:v>
              </c:pt>
              <c:pt idx="91">
                <c:v>-0.52435490547813068</c:v>
              </c:pt>
              <c:pt idx="92">
                <c:v>-5.4142672140633135</c:v>
              </c:pt>
              <c:pt idx="93">
                <c:v>-13.290878270032506</c:v>
              </c:pt>
              <c:pt idx="94">
                <c:v>-6.4587281877001708</c:v>
              </c:pt>
              <c:pt idx="95">
                <c:v>-0.81061318291028028</c:v>
              </c:pt>
              <c:pt idx="96">
                <c:v>-9.0923459344511954</c:v>
              </c:pt>
              <c:pt idx="97">
                <c:v>-8.3994179701709708</c:v>
              </c:pt>
              <c:pt idx="98">
                <c:v>-15.211009459312518</c:v>
              </c:pt>
              <c:pt idx="99">
                <c:v>-14.617070271876397</c:v>
              </c:pt>
              <c:pt idx="100">
                <c:v>4.9562379160516423</c:v>
              </c:pt>
              <c:pt idx="101">
                <c:v>4.6888561013712859</c:v>
              </c:pt>
              <c:pt idx="102">
                <c:v>6.1857261378764665</c:v>
              </c:pt>
              <c:pt idx="103">
                <c:v>6.6048391891088576</c:v>
              </c:pt>
              <c:pt idx="104">
                <c:v>17.195875087392231</c:v>
              </c:pt>
              <c:pt idx="105">
                <c:v>22.427700870055261</c:v>
              </c:pt>
              <c:pt idx="106">
                <c:v>20.015370910551766</c:v>
              </c:pt>
              <c:pt idx="107">
                <c:v>35.198095920129944</c:v>
              </c:pt>
              <c:pt idx="108">
                <c:v>19.883355197648171</c:v>
              </c:pt>
              <c:pt idx="109">
                <c:v>19.590167189547671</c:v>
              </c:pt>
              <c:pt idx="110">
                <c:v>19.859676119293631</c:v>
              </c:pt>
              <c:pt idx="111">
                <c:v>15.188028797007203</c:v>
              </c:pt>
              <c:pt idx="112">
                <c:v>12.577993463404978</c:v>
              </c:pt>
              <c:pt idx="113">
                <c:v>16.406557648863156</c:v>
              </c:pt>
              <c:pt idx="114">
                <c:v>12.959026074316377</c:v>
              </c:pt>
              <c:pt idx="115">
                <c:v>12.35036062160755</c:v>
              </c:pt>
              <c:pt idx="116">
                <c:v>-7.0517759936367552</c:v>
              </c:pt>
              <c:pt idx="117">
                <c:v>8.9624812981931452</c:v>
              </c:pt>
              <c:pt idx="118">
                <c:v>1.6897103769465869</c:v>
              </c:pt>
              <c:pt idx="119">
                <c:v>-15.566772605471435</c:v>
              </c:pt>
              <c:pt idx="120">
                <c:v>-1.7508470777465761</c:v>
              </c:pt>
              <c:pt idx="121">
                <c:v>-5.1736733745101979</c:v>
              </c:pt>
              <c:pt idx="122">
                <c:v>-2.9574042091427342</c:v>
              </c:pt>
              <c:pt idx="123">
                <c:v>9.5015105740181127</c:v>
              </c:pt>
              <c:pt idx="124">
                <c:v>-3.9922582915456974</c:v>
              </c:pt>
              <c:pt idx="125">
                <c:v>-6.3705154455621784</c:v>
              </c:pt>
            </c:numLit>
          </c:val>
        </c:ser>
        <c:marker val="1"/>
        <c:axId val="111438464"/>
        <c:axId val="111452544"/>
      </c:lineChart>
      <c:catAx>
        <c:axId val="111435136"/>
        <c:scaling>
          <c:orientation val="minMax"/>
        </c:scaling>
        <c:axPos val="b"/>
        <c:numFmt formatCode="General" sourceLinked="1"/>
        <c:majorTickMark val="in"/>
        <c:minorTickMark val="in"/>
        <c:tickLblPos val="low"/>
        <c:spPr>
          <a:ln w="3175">
            <a:solidFill>
              <a:srgbClr val="FFFFFF"/>
            </a:solidFill>
            <a:prstDash val="solid"/>
          </a:ln>
        </c:spPr>
        <c:txPr>
          <a:bodyPr rot="-5400000" vert="horz"/>
          <a:lstStyle/>
          <a:p>
            <a:pPr>
              <a:defRPr sz="600" b="0" i="0" u="none" strike="noStrike" baseline="0">
                <a:solidFill>
                  <a:schemeClr val="tx2"/>
                </a:solidFill>
                <a:latin typeface="Arial"/>
                <a:ea typeface="Arial"/>
                <a:cs typeface="Arial"/>
              </a:defRPr>
            </a:pPr>
            <a:endParaRPr lang="pt-PT"/>
          </a:p>
        </c:txPr>
        <c:crossAx val="111436928"/>
        <c:crosses val="autoZero"/>
        <c:auto val="1"/>
        <c:lblAlgn val="ctr"/>
        <c:lblOffset val="100"/>
        <c:tickLblSkip val="1"/>
        <c:tickMarkSkip val="1"/>
      </c:catAx>
      <c:valAx>
        <c:axId val="111436928"/>
        <c:scaling>
          <c:orientation val="minMax"/>
          <c:max val="800"/>
          <c:min val="100"/>
        </c:scaling>
        <c:axPos val="l"/>
        <c:numFmt formatCode="General" sourceLinked="1"/>
        <c:majorTickMark val="none"/>
        <c:tickLblPos val="nextTo"/>
        <c:spPr>
          <a:ln w="3175">
            <a:solidFill>
              <a:srgbClr val="FFFFFF"/>
            </a:solidFill>
            <a:prstDash val="solid"/>
          </a:ln>
        </c:spPr>
        <c:txPr>
          <a:bodyPr rot="0" vert="horz"/>
          <a:lstStyle/>
          <a:p>
            <a:pPr>
              <a:defRPr sz="700" b="0" i="0" u="none" strike="noStrike" baseline="0">
                <a:solidFill>
                  <a:schemeClr val="tx2"/>
                </a:solidFill>
                <a:latin typeface="Arial"/>
                <a:ea typeface="Arial"/>
                <a:cs typeface="Arial"/>
              </a:defRPr>
            </a:pPr>
            <a:endParaRPr lang="pt-PT"/>
          </a:p>
        </c:txPr>
        <c:crossAx val="111435136"/>
        <c:crosses val="autoZero"/>
        <c:crossBetween val="between"/>
        <c:majorUnit val="100"/>
        <c:minorUnit val="100"/>
      </c:valAx>
      <c:catAx>
        <c:axId val="111438464"/>
        <c:scaling>
          <c:orientation val="minMax"/>
        </c:scaling>
        <c:delete val="1"/>
        <c:axPos val="b"/>
        <c:tickLblPos val="none"/>
        <c:crossAx val="111452544"/>
        <c:crosses val="autoZero"/>
        <c:auto val="1"/>
        <c:lblAlgn val="ctr"/>
        <c:lblOffset val="100"/>
      </c:catAx>
      <c:valAx>
        <c:axId val="111452544"/>
        <c:scaling>
          <c:orientation val="minMax"/>
          <c:max val="100"/>
          <c:min val="-30"/>
        </c:scaling>
        <c:axPos val="r"/>
        <c:numFmt formatCode="0" sourceLinked="0"/>
        <c:majorTickMark val="none"/>
        <c:tickLblPos val="nextTo"/>
        <c:spPr>
          <a:ln w="3175">
            <a:solidFill>
              <a:srgbClr val="FFFFFF"/>
            </a:solidFill>
            <a:prstDash val="solid"/>
          </a:ln>
        </c:spPr>
        <c:txPr>
          <a:bodyPr rot="0" vert="horz"/>
          <a:lstStyle/>
          <a:p>
            <a:pPr>
              <a:defRPr sz="600" b="0" i="0" u="none" strike="noStrike" baseline="0">
                <a:solidFill>
                  <a:schemeClr val="tx2"/>
                </a:solidFill>
                <a:latin typeface="Arial"/>
                <a:ea typeface="Arial"/>
                <a:cs typeface="Arial"/>
              </a:defRPr>
            </a:pPr>
            <a:endParaRPr lang="pt-PT"/>
          </a:p>
        </c:txPr>
        <c:crossAx val="111438464"/>
        <c:crosses val="max"/>
        <c:crossBetween val="between"/>
      </c:valAx>
      <c:spPr>
        <a:gradFill rotWithShape="0">
          <a:gsLst>
            <a:gs pos="0">
              <a:srgbClr val="EBF7FF"/>
            </a:gs>
            <a:gs pos="100000">
              <a:srgbClr val="FFFFFF"/>
            </a:gs>
          </a:gsLst>
          <a:lin ang="5400000" scaled="1"/>
        </a:gradFill>
        <a:ln w="25400">
          <a:noFill/>
        </a:ln>
      </c:spPr>
    </c:plotArea>
    <c:plotVisOnly val="1"/>
    <c:dispBlanksAs val="gap"/>
  </c:chart>
  <c:spPr>
    <a:solidFill>
      <a:srgbClr val="EBF7FF"/>
    </a:solidFill>
    <a:ln w="9525">
      <a:noFill/>
    </a:ln>
  </c:spPr>
  <c:txPr>
    <a:bodyPr/>
    <a:lstStyle/>
    <a:p>
      <a:pPr>
        <a:defRPr sz="800" b="0" i="0" u="none" strike="noStrike" baseline="0">
          <a:solidFill>
            <a:srgbClr val="000000"/>
          </a:solidFill>
          <a:latin typeface="Arial"/>
          <a:ea typeface="Arial"/>
          <a:cs typeface="Arial"/>
        </a:defRPr>
      </a:pPr>
      <a:endParaRPr lang="pt-PT"/>
    </a:p>
  </c:txPr>
  <c:printSettings>
    <c:headerFooter alignWithMargins="0"/>
    <c:pageMargins b="1" l="0.75000000000001465" r="0.75000000000001465" t="1" header="0" footer="0"/>
    <c:pageSetup paperSize="9" orientation="landscape" horizontalDpi="1200" verticalDpi="1200"/>
  </c:printSettings>
  <c:userShapes r:id="rId1"/>
</c:chartSpace>
</file>

<file path=xl/charts/chart15.xml><?xml version="1.0" encoding="utf-8"?>
<c:chartSpace xmlns:c="http://schemas.openxmlformats.org/drawingml/2006/chart" xmlns:a="http://schemas.openxmlformats.org/drawingml/2006/main" xmlns:r="http://schemas.openxmlformats.org/officeDocument/2006/relationships">
  <c:lang val="pt-PT"/>
  <c:chart>
    <c:title>
      <c:tx>
        <c:rich>
          <a:bodyPr/>
          <a:lstStyle/>
          <a:p>
            <a:pPr>
              <a:defRPr sz="800" b="0" i="0" u="none" strike="noStrike" baseline="0">
                <a:solidFill>
                  <a:schemeClr val="tx2"/>
                </a:solidFill>
                <a:latin typeface="Arial"/>
                <a:ea typeface="Arial"/>
                <a:cs typeface="Arial"/>
              </a:defRPr>
            </a:pPr>
            <a:r>
              <a:rPr lang="pt-PT" sz="800" b="1" i="0" u="none" strike="noStrike" baseline="0">
                <a:solidFill>
                  <a:schemeClr val="tx2"/>
                </a:solidFill>
                <a:latin typeface="Arial"/>
                <a:cs typeface="Arial"/>
              </a:rPr>
              <a:t>desemprego registado, no final do período </a:t>
            </a:r>
          </a:p>
          <a:p>
            <a:pPr>
              <a:defRPr sz="800" b="0" i="0" u="none" strike="noStrike" baseline="0">
                <a:solidFill>
                  <a:schemeClr val="tx2"/>
                </a:solidFill>
                <a:latin typeface="Arial"/>
                <a:ea typeface="Arial"/>
                <a:cs typeface="Arial"/>
              </a:defRPr>
            </a:pPr>
            <a:r>
              <a:rPr lang="pt-PT" sz="800" b="1" i="0" u="none" strike="noStrike" baseline="0">
                <a:solidFill>
                  <a:schemeClr val="tx2"/>
                </a:solidFill>
                <a:latin typeface="Arial"/>
                <a:cs typeface="Arial"/>
              </a:rPr>
              <a:t> estrangeiros ... </a:t>
            </a:r>
          </a:p>
          <a:p>
            <a:pPr>
              <a:defRPr sz="800" b="0" i="0" u="none" strike="noStrike" baseline="0">
                <a:solidFill>
                  <a:schemeClr val="tx2"/>
                </a:solidFill>
                <a:latin typeface="Arial"/>
                <a:ea typeface="Arial"/>
                <a:cs typeface="Arial"/>
              </a:defRPr>
            </a:pPr>
            <a:endParaRPr lang="pt-PT" sz="800" b="1" i="0" u="none" strike="noStrike" baseline="0">
              <a:solidFill>
                <a:schemeClr val="tx2"/>
              </a:solidFill>
              <a:latin typeface="Arial"/>
              <a:cs typeface="Arial"/>
            </a:endParaRPr>
          </a:p>
        </c:rich>
      </c:tx>
      <c:layout>
        <c:manualLayout>
          <c:xMode val="edge"/>
          <c:yMode val="edge"/>
          <c:x val="0.21021053219412802"/>
          <c:y val="2.7932997139402602E-2"/>
        </c:manualLayout>
      </c:layout>
      <c:spPr>
        <a:noFill/>
        <a:ln w="25400">
          <a:noFill/>
        </a:ln>
      </c:spPr>
    </c:title>
    <c:plotArea>
      <c:layout>
        <c:manualLayout>
          <c:layoutTarget val="inner"/>
          <c:xMode val="edge"/>
          <c:yMode val="edge"/>
          <c:x val="7.5987841945288834E-2"/>
          <c:y val="0.2471916893206014"/>
          <c:w val="0.91185410334346562"/>
          <c:h val="0.47752939982391412"/>
        </c:manualLayout>
      </c:layout>
      <c:lineChart>
        <c:grouping val="standard"/>
        <c:ser>
          <c:idx val="0"/>
          <c:order val="0"/>
          <c:tx>
            <c:v>#REF!</c:v>
          </c:tx>
          <c:spPr>
            <a:ln w="25400">
              <a:solidFill>
                <a:schemeClr val="accent2"/>
              </a:solidFill>
              <a:prstDash val="solid"/>
            </a:ln>
          </c:spPr>
          <c:marker>
            <c:symbol val="none"/>
          </c:marker>
          <c:cat>
            <c:strLit>
              <c:ptCount val="126"/>
              <c:pt idx="0">
                <c:v>jan.03</c:v>
              </c:pt>
              <c:pt idx="6">
                <c:v>jul.03</c:v>
              </c:pt>
              <c:pt idx="12">
                <c:v>jan.04</c:v>
              </c:pt>
              <c:pt idx="18">
                <c:v>jul.04</c:v>
              </c:pt>
              <c:pt idx="24">
                <c:v>jan.05</c:v>
              </c:pt>
              <c:pt idx="30">
                <c:v>jul.05</c:v>
              </c:pt>
              <c:pt idx="36">
                <c:v>jan.06</c:v>
              </c:pt>
              <c:pt idx="42">
                <c:v>jul.06</c:v>
              </c:pt>
              <c:pt idx="48">
                <c:v>jan.07</c:v>
              </c:pt>
              <c:pt idx="54">
                <c:v>jul.07</c:v>
              </c:pt>
              <c:pt idx="60">
                <c:v>jan.08</c:v>
              </c:pt>
              <c:pt idx="66">
                <c:v>jul.08</c:v>
              </c:pt>
              <c:pt idx="72">
                <c:v>jan.09</c:v>
              </c:pt>
              <c:pt idx="78">
                <c:v>jul.09</c:v>
              </c:pt>
              <c:pt idx="84">
                <c:v>jan.10</c:v>
              </c:pt>
              <c:pt idx="90">
                <c:v>jul.10</c:v>
              </c:pt>
              <c:pt idx="96">
                <c:v>jan.11</c:v>
              </c:pt>
              <c:pt idx="102">
                <c:v>jul.11</c:v>
              </c:pt>
              <c:pt idx="108">
                <c:v>jan.12</c:v>
              </c:pt>
              <c:pt idx="114">
                <c:v>jul.12</c:v>
              </c:pt>
              <c:pt idx="120">
                <c:v>jan. 13</c:v>
              </c:pt>
            </c:strLit>
          </c:cat>
          <c:val>
            <c:numLit>
              <c:formatCode>General</c:formatCode>
              <c:ptCount val="126"/>
              <c:pt idx="0">
                <c:v>16.388999999999989</c:v>
              </c:pt>
              <c:pt idx="1">
                <c:v>17.131000000000036</c:v>
              </c:pt>
              <c:pt idx="2">
                <c:v>17.760999999999989</c:v>
              </c:pt>
              <c:pt idx="3">
                <c:v>17.834000000000028</c:v>
              </c:pt>
              <c:pt idx="4">
                <c:v>17.29</c:v>
              </c:pt>
              <c:pt idx="5">
                <c:v>16.898</c:v>
              </c:pt>
              <c:pt idx="6">
                <c:v>16.498999999999967</c:v>
              </c:pt>
              <c:pt idx="7">
                <c:v>16.010000000000005</c:v>
              </c:pt>
              <c:pt idx="8">
                <c:v>16.484999999999989</c:v>
              </c:pt>
              <c:pt idx="9">
                <c:v>17.206</c:v>
              </c:pt>
              <c:pt idx="10">
                <c:v>18.184999999999999</c:v>
              </c:pt>
              <c:pt idx="11">
                <c:v>18.393000000000001</c:v>
              </c:pt>
              <c:pt idx="12">
                <c:v>18.734999999999999</c:v>
              </c:pt>
              <c:pt idx="13">
                <c:v>18.937999999999999</c:v>
              </c:pt>
              <c:pt idx="14">
                <c:v>18.919</c:v>
              </c:pt>
              <c:pt idx="15">
                <c:v>18.533000000000001</c:v>
              </c:pt>
              <c:pt idx="16">
                <c:v>17.831000000000028</c:v>
              </c:pt>
              <c:pt idx="17">
                <c:v>17.315999999999999</c:v>
              </c:pt>
              <c:pt idx="18">
                <c:v>17.151000000000028</c:v>
              </c:pt>
              <c:pt idx="19">
                <c:v>17.212</c:v>
              </c:pt>
              <c:pt idx="20">
                <c:v>17.618000000000027</c:v>
              </c:pt>
              <c:pt idx="21">
                <c:v>18.399999999999999</c:v>
              </c:pt>
              <c:pt idx="22">
                <c:v>19.631000000000036</c:v>
              </c:pt>
              <c:pt idx="23">
                <c:v>20.036000000000001</c:v>
              </c:pt>
              <c:pt idx="24">
                <c:v>20.792000000000002</c:v>
              </c:pt>
              <c:pt idx="25">
                <c:v>21.152999999999999</c:v>
              </c:pt>
              <c:pt idx="26">
                <c:v>21.279999999999987</c:v>
              </c:pt>
              <c:pt idx="27">
                <c:v>21.059000000000001</c:v>
              </c:pt>
              <c:pt idx="28">
                <c:v>20.239999999999988</c:v>
              </c:pt>
              <c:pt idx="29">
                <c:v>19.760000000000002</c:v>
              </c:pt>
              <c:pt idx="30">
                <c:v>19.376000000000001</c:v>
              </c:pt>
              <c:pt idx="31">
                <c:v>19.227</c:v>
              </c:pt>
              <c:pt idx="32">
                <c:v>19.681000000000001</c:v>
              </c:pt>
              <c:pt idx="33">
                <c:v>20.341000000000001</c:v>
              </c:pt>
              <c:pt idx="34">
                <c:v>21.381</c:v>
              </c:pt>
              <c:pt idx="35">
                <c:v>21.57</c:v>
              </c:pt>
              <c:pt idx="36">
                <c:v>22.484999999999989</c:v>
              </c:pt>
              <c:pt idx="37">
                <c:v>22.620999999999999</c:v>
              </c:pt>
              <c:pt idx="38">
                <c:v>22.006</c:v>
              </c:pt>
              <c:pt idx="39">
                <c:v>21.47</c:v>
              </c:pt>
              <c:pt idx="40">
                <c:v>20.838999999999999</c:v>
              </c:pt>
              <c:pt idx="41">
                <c:v>20.100000000000001</c:v>
              </c:pt>
              <c:pt idx="42">
                <c:v>19.398</c:v>
              </c:pt>
              <c:pt idx="43">
                <c:v>19.061</c:v>
              </c:pt>
              <c:pt idx="44">
                <c:v>19.367000000000001</c:v>
              </c:pt>
              <c:pt idx="45">
                <c:v>20.341999999999999</c:v>
              </c:pt>
              <c:pt idx="46">
                <c:v>21.715</c:v>
              </c:pt>
              <c:pt idx="47">
                <c:v>21.672999999999988</c:v>
              </c:pt>
              <c:pt idx="48">
                <c:v>22.158000000000001</c:v>
              </c:pt>
              <c:pt idx="49">
                <c:v>22.187999999999999</c:v>
              </c:pt>
              <c:pt idx="50">
                <c:v>21.812000000000001</c:v>
              </c:pt>
              <c:pt idx="51">
                <c:v>20.263999999999989</c:v>
              </c:pt>
              <c:pt idx="52">
                <c:v>18.646000000000001</c:v>
              </c:pt>
              <c:pt idx="53">
                <c:v>18.143999999999988</c:v>
              </c:pt>
              <c:pt idx="54">
                <c:v>17.896999999999988</c:v>
              </c:pt>
              <c:pt idx="55">
                <c:v>17.408999999999967</c:v>
              </c:pt>
              <c:pt idx="56">
                <c:v>17.971</c:v>
              </c:pt>
              <c:pt idx="57">
                <c:v>18.82</c:v>
              </c:pt>
              <c:pt idx="58">
                <c:v>19.652999999999999</c:v>
              </c:pt>
              <c:pt idx="59">
                <c:v>19.510999999999999</c:v>
              </c:pt>
              <c:pt idx="60">
                <c:v>20.337000000000028</c:v>
              </c:pt>
              <c:pt idx="61">
                <c:v>20.754000000000001</c:v>
              </c:pt>
              <c:pt idx="62">
                <c:v>20.387</c:v>
              </c:pt>
              <c:pt idx="63">
                <c:v>19.956</c:v>
              </c:pt>
              <c:pt idx="64">
                <c:v>19.513999999999999</c:v>
              </c:pt>
              <c:pt idx="65">
                <c:v>19.492999999999967</c:v>
              </c:pt>
              <c:pt idx="66">
                <c:v>19.030999999999999</c:v>
              </c:pt>
              <c:pt idx="67">
                <c:v>19.100000000000001</c:v>
              </c:pt>
              <c:pt idx="68">
                <c:v>19.61700000000004</c:v>
              </c:pt>
              <c:pt idx="69">
                <c:v>20.901999999999987</c:v>
              </c:pt>
              <c:pt idx="70">
                <c:v>23.125</c:v>
              </c:pt>
              <c:pt idx="71">
                <c:v>24.202999999999989</c:v>
              </c:pt>
              <c:pt idx="72">
                <c:v>27.810000000000027</c:v>
              </c:pt>
              <c:pt idx="73">
                <c:v>30.754000000000001</c:v>
              </c:pt>
              <c:pt idx="74">
                <c:v>32.595000000000013</c:v>
              </c:pt>
              <c:pt idx="75">
                <c:v>33.633000000000003</c:v>
              </c:pt>
              <c:pt idx="76">
                <c:v>33.131</c:v>
              </c:pt>
              <c:pt idx="77">
                <c:v>32.700000000000003</c:v>
              </c:pt>
              <c:pt idx="78">
                <c:v>32.155000000000001</c:v>
              </c:pt>
              <c:pt idx="79">
                <c:v>31.524999999999999</c:v>
              </c:pt>
              <c:pt idx="80">
                <c:v>32.326000000000001</c:v>
              </c:pt>
              <c:pt idx="81">
                <c:v>34.146000000000001</c:v>
              </c:pt>
              <c:pt idx="82">
                <c:v>36.079000000000001</c:v>
              </c:pt>
              <c:pt idx="83">
                <c:v>36.442</c:v>
              </c:pt>
              <c:pt idx="84">
                <c:v>39.528000000000013</c:v>
              </c:pt>
              <c:pt idx="85">
                <c:v>40.128000000000057</c:v>
              </c:pt>
              <c:pt idx="86">
                <c:v>41.216000000000001</c:v>
              </c:pt>
              <c:pt idx="87">
                <c:v>40.607000000000006</c:v>
              </c:pt>
              <c:pt idx="88">
                <c:v>38.798000000000066</c:v>
              </c:pt>
              <c:pt idx="89">
                <c:v>37.190000000000012</c:v>
              </c:pt>
              <c:pt idx="90">
                <c:v>35.759</c:v>
              </c:pt>
              <c:pt idx="91">
                <c:v>34.718000000000011</c:v>
              </c:pt>
              <c:pt idx="92">
                <c:v>35</c:v>
              </c:pt>
              <c:pt idx="93">
                <c:v>35.823</c:v>
              </c:pt>
              <c:pt idx="94">
                <c:v>36.856000000000002</c:v>
              </c:pt>
              <c:pt idx="95">
                <c:v>36.496000000000002</c:v>
              </c:pt>
              <c:pt idx="96">
                <c:v>37.914000000000001</c:v>
              </c:pt>
              <c:pt idx="97">
                <c:v>37.963000000000001</c:v>
              </c:pt>
              <c:pt idx="98">
                <c:v>37.704000000000001</c:v>
              </c:pt>
              <c:pt idx="99">
                <c:v>36.465000000000003</c:v>
              </c:pt>
              <c:pt idx="100">
                <c:v>35.322000000000003</c:v>
              </c:pt>
              <c:pt idx="101">
                <c:v>33.807000000000002</c:v>
              </c:pt>
              <c:pt idx="102">
                <c:v>32.816999999999993</c:v>
              </c:pt>
              <c:pt idx="103">
                <c:v>32.464000000000006</c:v>
              </c:pt>
              <c:pt idx="104">
                <c:v>33.67</c:v>
              </c:pt>
              <c:pt idx="105">
                <c:v>35.363</c:v>
              </c:pt>
              <c:pt idx="106">
                <c:v>37.819000000000003</c:v>
              </c:pt>
              <c:pt idx="107">
                <c:v>38.803000000000004</c:v>
              </c:pt>
              <c:pt idx="108">
                <c:v>41.3</c:v>
              </c:pt>
              <c:pt idx="109">
                <c:v>42.3</c:v>
              </c:pt>
              <c:pt idx="110">
                <c:v>42.9</c:v>
              </c:pt>
              <c:pt idx="111">
                <c:v>42.2</c:v>
              </c:pt>
              <c:pt idx="112">
                <c:v>40.800000000000004</c:v>
              </c:pt>
              <c:pt idx="113">
                <c:v>40.800000000000004</c:v>
              </c:pt>
              <c:pt idx="114">
                <c:v>39.200000000000003</c:v>
              </c:pt>
              <c:pt idx="115">
                <c:v>38.700000000000003</c:v>
              </c:pt>
              <c:pt idx="116">
                <c:v>39</c:v>
              </c:pt>
              <c:pt idx="117">
                <c:v>40.5</c:v>
              </c:pt>
              <c:pt idx="118">
                <c:v>41.5</c:v>
              </c:pt>
              <c:pt idx="119">
                <c:v>41.5</c:v>
              </c:pt>
              <c:pt idx="120">
                <c:v>43.3</c:v>
              </c:pt>
            </c:numLit>
          </c:val>
        </c:ser>
        <c:marker val="1"/>
        <c:axId val="111496576"/>
        <c:axId val="111502464"/>
      </c:lineChart>
      <c:catAx>
        <c:axId val="111496576"/>
        <c:scaling>
          <c:orientation val="minMax"/>
        </c:scaling>
        <c:axPos val="b"/>
        <c:numFmt formatCode="General" sourceLinked="1"/>
        <c:majorTickMark val="in"/>
        <c:minorTickMark val="in"/>
        <c:tickLblPos val="low"/>
        <c:spPr>
          <a:ln w="3175">
            <a:solidFill>
              <a:srgbClr val="FFFFFF"/>
            </a:solidFill>
            <a:prstDash val="solid"/>
          </a:ln>
        </c:spPr>
        <c:txPr>
          <a:bodyPr rot="-5400000" vert="horz"/>
          <a:lstStyle/>
          <a:p>
            <a:pPr>
              <a:defRPr sz="600" b="0" i="0" u="none" strike="noStrike" baseline="0">
                <a:solidFill>
                  <a:schemeClr val="tx2"/>
                </a:solidFill>
                <a:latin typeface="Arial"/>
                <a:ea typeface="Arial"/>
                <a:cs typeface="Arial"/>
              </a:defRPr>
            </a:pPr>
            <a:endParaRPr lang="pt-PT"/>
          </a:p>
        </c:txPr>
        <c:crossAx val="111502464"/>
        <c:crosses val="autoZero"/>
        <c:auto val="1"/>
        <c:lblAlgn val="ctr"/>
        <c:lblOffset val="100"/>
        <c:tickLblSkip val="1"/>
        <c:tickMarkSkip val="1"/>
      </c:catAx>
      <c:valAx>
        <c:axId val="111502464"/>
        <c:scaling>
          <c:orientation val="minMax"/>
          <c:max val="45"/>
          <c:min val="10"/>
        </c:scaling>
        <c:axPos val="l"/>
        <c:numFmt formatCode="General" sourceLinked="1"/>
        <c:majorTickMark val="none"/>
        <c:tickLblPos val="nextTo"/>
        <c:spPr>
          <a:ln w="3175">
            <a:solidFill>
              <a:srgbClr val="FFFFFF"/>
            </a:solidFill>
            <a:prstDash val="solid"/>
          </a:ln>
        </c:spPr>
        <c:txPr>
          <a:bodyPr rot="0" vert="horz"/>
          <a:lstStyle/>
          <a:p>
            <a:pPr>
              <a:defRPr sz="700" b="0" i="0" u="none" strike="noStrike" baseline="0">
                <a:solidFill>
                  <a:schemeClr val="tx2"/>
                </a:solidFill>
                <a:latin typeface="Arial"/>
                <a:ea typeface="Arial"/>
                <a:cs typeface="Arial"/>
              </a:defRPr>
            </a:pPr>
            <a:endParaRPr lang="pt-PT"/>
          </a:p>
        </c:txPr>
        <c:crossAx val="111496576"/>
        <c:crosses val="autoZero"/>
        <c:crossBetween val="between"/>
        <c:majorUnit val="5"/>
        <c:minorUnit val="5"/>
      </c:valAx>
      <c:spPr>
        <a:gradFill rotWithShape="0">
          <a:gsLst>
            <a:gs pos="0">
              <a:srgbClr val="EBF7FF"/>
            </a:gs>
            <a:gs pos="100000">
              <a:srgbClr val="FFFFFF"/>
            </a:gs>
          </a:gsLst>
          <a:lin ang="5400000" scaled="1"/>
        </a:gradFill>
        <a:ln w="3175">
          <a:solidFill>
            <a:srgbClr val="FFFFFF"/>
          </a:solidFill>
          <a:prstDash val="solid"/>
        </a:ln>
      </c:spPr>
    </c:plotArea>
    <c:plotVisOnly val="1"/>
    <c:dispBlanksAs val="gap"/>
  </c:chart>
  <c:spPr>
    <a:solidFill>
      <a:srgbClr val="EBF7FF"/>
    </a:solidFill>
    <a:ln w="9525">
      <a:noFill/>
    </a:ln>
  </c:spPr>
  <c:txPr>
    <a:bodyPr/>
    <a:lstStyle/>
    <a:p>
      <a:pPr>
        <a:defRPr sz="800" b="0" i="0" u="none" strike="noStrike" baseline="0">
          <a:solidFill>
            <a:srgbClr val="000000"/>
          </a:solidFill>
          <a:latin typeface="Arial"/>
          <a:ea typeface="Arial"/>
          <a:cs typeface="Arial"/>
        </a:defRPr>
      </a:pPr>
      <a:endParaRPr lang="pt-PT"/>
    </a:p>
  </c:txPr>
  <c:printSettings>
    <c:headerFooter alignWithMargins="0"/>
    <c:pageMargins b="1" l="0.75000000000001465" r="0.75000000000001465" t="1" header="0" footer="0"/>
    <c:pageSetup paperSize="9" orientation="landscape" horizontalDpi="1200" verticalDpi="1200"/>
  </c:printSettings>
  <c:userShapes r:id="rId1"/>
</c:chartSpace>
</file>

<file path=xl/charts/chart16.xml><?xml version="1.0" encoding="utf-8"?>
<c:chartSpace xmlns:c="http://schemas.openxmlformats.org/drawingml/2006/chart" xmlns:a="http://schemas.openxmlformats.org/drawingml/2006/main" xmlns:r="http://schemas.openxmlformats.org/officeDocument/2006/relationships">
  <c:lang val="pt-PT"/>
  <c:chart>
    <c:plotArea>
      <c:layout>
        <c:manualLayout>
          <c:layoutTarget val="inner"/>
          <c:xMode val="edge"/>
          <c:yMode val="edge"/>
          <c:x val="0.20495571348410374"/>
          <c:y val="6.3777172084258704E-2"/>
          <c:w val="0.59008884931312322"/>
          <c:h val="0.77852648226663979"/>
        </c:manualLayout>
      </c:layout>
      <c:radarChart>
        <c:radarStyle val="marker"/>
        <c:ser>
          <c:idx val="1"/>
          <c:order val="0"/>
          <c:spPr>
            <a:ln w="28575" cap="flat" cmpd="sng" algn="ctr">
              <a:solidFill>
                <a:schemeClr val="accent2"/>
              </a:solidFill>
              <a:prstDash val="solid"/>
            </a:ln>
            <a:effectLst/>
          </c:spPr>
          <c:marker>
            <c:symbol val="none"/>
          </c:marker>
          <c:cat>
            <c:strRef>
              <c:f>('21destaque'!$C$9:$C$25,'21destaque'!$C$27:$C$36,'21destaque'!$C$38:$C$39)</c:f>
              <c:strCache>
                <c:ptCount val="29"/>
                <c:pt idx="0">
                  <c:v>Alemanha</c:v>
                </c:pt>
                <c:pt idx="1">
                  <c:v>Áustria</c:v>
                </c:pt>
                <c:pt idx="2">
                  <c:v>Bélgica</c:v>
                </c:pt>
                <c:pt idx="3">
                  <c:v>Chipre (3)</c:v>
                </c:pt>
                <c:pt idx="4">
                  <c:v>Eslováquia</c:v>
                </c:pt>
                <c:pt idx="5">
                  <c:v>Eslovénia (3)</c:v>
                </c:pt>
                <c:pt idx="6">
                  <c:v>Espanha</c:v>
                </c:pt>
                <c:pt idx="7">
                  <c:v>Estónia (2) </c:v>
                </c:pt>
                <c:pt idx="8">
                  <c:v>Finlândia</c:v>
                </c:pt>
                <c:pt idx="9">
                  <c:v>França</c:v>
                </c:pt>
                <c:pt idx="10">
                  <c:v>Grécia (1)</c:v>
                </c:pt>
                <c:pt idx="11">
                  <c:v>Holanda</c:v>
                </c:pt>
                <c:pt idx="12">
                  <c:v>Irlanda</c:v>
                </c:pt>
                <c:pt idx="13">
                  <c:v>Itália</c:v>
                </c:pt>
                <c:pt idx="14">
                  <c:v>Luxemburgo</c:v>
                </c:pt>
                <c:pt idx="15">
                  <c:v>Malta</c:v>
                </c:pt>
                <c:pt idx="16">
                  <c:v>Portugal</c:v>
                </c:pt>
                <c:pt idx="17">
                  <c:v>Bulgária</c:v>
                </c:pt>
                <c:pt idx="18">
                  <c:v>Dinamarca </c:v>
                </c:pt>
                <c:pt idx="19">
                  <c:v>Hungria (2)</c:v>
                </c:pt>
                <c:pt idx="20">
                  <c:v>Letónia (1)</c:v>
                </c:pt>
                <c:pt idx="21">
                  <c:v>Lituânia </c:v>
                </c:pt>
                <c:pt idx="22">
                  <c:v>Polónia</c:v>
                </c:pt>
                <c:pt idx="23">
                  <c:v>Reino Unido (1)</c:v>
                </c:pt>
                <c:pt idx="24">
                  <c:v>República Checa</c:v>
                </c:pt>
                <c:pt idx="25">
                  <c:v>Roménia (3)</c:v>
                </c:pt>
                <c:pt idx="26">
                  <c:v>Suécia</c:v>
                </c:pt>
                <c:pt idx="27">
                  <c:v>Estados Unidos</c:v>
                </c:pt>
                <c:pt idx="28">
                  <c:v>Japão (2)</c:v>
                </c:pt>
              </c:strCache>
            </c:strRef>
          </c:cat>
          <c:val>
            <c:numRef>
              <c:f>('21destaque'!$L$9:$L$25,'21destaque'!$L$27:$L$36,'21destaque'!$L$38:$L$39)</c:f>
              <c:numCache>
                <c:formatCode>#,##0.00</c:formatCode>
                <c:ptCount val="29"/>
                <c:pt idx="0">
                  <c:v>0.8928571428571429</c:v>
                </c:pt>
                <c:pt idx="1">
                  <c:v>0.97916666666666674</c:v>
                </c:pt>
                <c:pt idx="2">
                  <c:v>0.91111111111111098</c:v>
                </c:pt>
                <c:pt idx="3">
                  <c:v>0.95783132530120474</c:v>
                </c:pt>
                <c:pt idx="4">
                  <c:v>1.1102941176470589</c:v>
                </c:pt>
                <c:pt idx="5">
                  <c:v>1.203883495145631</c:v>
                </c:pt>
                <c:pt idx="6">
                  <c:v>1.0494296577946769</c:v>
                </c:pt>
                <c:pt idx="7">
                  <c:v>1.024390243902439</c:v>
                </c:pt>
                <c:pt idx="8">
                  <c:v>0.81521739130434789</c:v>
                </c:pt>
                <c:pt idx="9">
                  <c:v>1.0185185185185184</c:v>
                </c:pt>
                <c:pt idx="10">
                  <c:v>1.2614107883817427</c:v>
                </c:pt>
                <c:pt idx="11">
                  <c:v>0.85915492957746475</c:v>
                </c:pt>
                <c:pt idx="12">
                  <c:v>0.71794871794871795</c:v>
                </c:pt>
                <c:pt idx="13">
                  <c:v>1.1478260869565218</c:v>
                </c:pt>
                <c:pt idx="14">
                  <c:v>1.3469387755102038</c:v>
                </c:pt>
                <c:pt idx="15">
                  <c:v>0.95238095238095244</c:v>
                </c:pt>
                <c:pt idx="16">
                  <c:v>0.97752808988764028</c:v>
                </c:pt>
                <c:pt idx="17">
                  <c:v>0.79285714285714282</c:v>
                </c:pt>
                <c:pt idx="18">
                  <c:v>1.0769230769230769</c:v>
                </c:pt>
                <c:pt idx="19">
                  <c:v>1.0096153846153846</c:v>
                </c:pt>
                <c:pt idx="20">
                  <c:v>0.81751824817518248</c:v>
                </c:pt>
                <c:pt idx="21">
                  <c:v>0.83464566929133865</c:v>
                </c:pt>
                <c:pt idx="22">
                  <c:v>1.1386138613861387</c:v>
                </c:pt>
                <c:pt idx="23">
                  <c:v>0.88888888888888895</c:v>
                </c:pt>
                <c:pt idx="24">
                  <c:v>1.3934426229508197</c:v>
                </c:pt>
                <c:pt idx="25">
                  <c:v>0.8271604938271605</c:v>
                </c:pt>
                <c:pt idx="26">
                  <c:v>0.9506172839506174</c:v>
                </c:pt>
                <c:pt idx="27">
                  <c:v>0.89873417721518978</c:v>
                </c:pt>
                <c:pt idx="28">
                  <c:v>0.92857142857142849</c:v>
                </c:pt>
              </c:numCache>
            </c:numRef>
          </c:val>
        </c:ser>
        <c:axId val="111540480"/>
        <c:axId val="103112704"/>
      </c:radarChart>
      <c:catAx>
        <c:axId val="111540480"/>
        <c:scaling>
          <c:orientation val="minMax"/>
        </c:scaling>
        <c:axPos val="b"/>
        <c:majorGridlines>
          <c:spPr>
            <a:ln w="3175">
              <a:solidFill>
                <a:srgbClr val="333333"/>
              </a:solidFill>
              <a:prstDash val="solid"/>
            </a:ln>
          </c:spPr>
        </c:majorGridlines>
        <c:numFmt formatCode="0000" sourceLinked="0"/>
        <c:tickLblPos val="nextTo"/>
        <c:txPr>
          <a:bodyPr rot="60000" vert="horz" anchor="t" anchorCtr="0"/>
          <a:lstStyle/>
          <a:p>
            <a:pPr>
              <a:defRPr sz="700" b="0" i="0" u="none" strike="noStrike" baseline="0">
                <a:solidFill>
                  <a:srgbClr val="333333"/>
                </a:solidFill>
                <a:latin typeface="Arial"/>
                <a:ea typeface="Arial"/>
                <a:cs typeface="Arial"/>
              </a:defRPr>
            </a:pPr>
            <a:endParaRPr lang="pt-PT"/>
          </a:p>
        </c:txPr>
        <c:crossAx val="103112704"/>
        <c:crosses val="autoZero"/>
        <c:lblAlgn val="ctr"/>
        <c:lblOffset val="100"/>
      </c:catAx>
      <c:valAx>
        <c:axId val="103112704"/>
        <c:scaling>
          <c:orientation val="minMax"/>
          <c:max val="1.8"/>
          <c:min val="0"/>
        </c:scaling>
        <c:axPos val="l"/>
        <c:majorGridlines>
          <c:spPr>
            <a:ln w="3175">
              <a:solidFill>
                <a:srgbClr val="333333"/>
              </a:solidFill>
              <a:prstDash val="solid"/>
            </a:ln>
          </c:spPr>
        </c:majorGridlines>
        <c:numFmt formatCode="0.0" sourceLinked="0"/>
        <c:majorTickMark val="cross"/>
        <c:tickLblPos val="nextTo"/>
        <c:spPr>
          <a:ln w="3175">
            <a:solidFill>
              <a:srgbClr val="333333"/>
            </a:solidFill>
            <a:prstDash val="solid"/>
          </a:ln>
        </c:spPr>
        <c:txPr>
          <a:bodyPr rot="0" vert="horz"/>
          <a:lstStyle/>
          <a:p>
            <a:pPr>
              <a:defRPr sz="700" b="0" i="0" u="none" strike="noStrike" baseline="0">
                <a:solidFill>
                  <a:srgbClr val="333333"/>
                </a:solidFill>
                <a:latin typeface="Arial"/>
                <a:ea typeface="Arial"/>
                <a:cs typeface="Arial"/>
              </a:defRPr>
            </a:pPr>
            <a:endParaRPr lang="pt-PT"/>
          </a:p>
        </c:txPr>
        <c:crossAx val="111540480"/>
        <c:crosses val="autoZero"/>
        <c:crossBetween val="between"/>
        <c:majorUnit val="0.5"/>
        <c:minorUnit val="0.5"/>
      </c:valAx>
      <c:spPr>
        <a:noFill/>
        <a:ln w="25400">
          <a:noFill/>
        </a:ln>
      </c:spPr>
    </c:plotArea>
    <c:plotVisOnly val="1"/>
    <c:dispBlanksAs val="gap"/>
  </c:chart>
  <c:spPr>
    <a:noFill/>
    <a:ln w="9525">
      <a:noFill/>
    </a:ln>
  </c:spPr>
  <c:txPr>
    <a:bodyPr/>
    <a:lstStyle/>
    <a:p>
      <a:pPr>
        <a:defRPr sz="1000" b="0" i="0" u="none" strike="noStrike" baseline="0">
          <a:solidFill>
            <a:srgbClr val="000000"/>
          </a:solidFill>
          <a:latin typeface="Arial"/>
          <a:ea typeface="Arial"/>
          <a:cs typeface="Arial"/>
        </a:defRPr>
      </a:pPr>
      <a:endParaRPr lang="pt-PT"/>
    </a:p>
  </c:txPr>
  <c:printSettings>
    <c:headerFooter alignWithMargins="0"/>
    <c:pageMargins b="1" l="0.75000000000001465" r="0.75000000000001465" t="1" header="0" footer="0"/>
    <c:pageSetup paperSize="9" orientation="landscape"/>
  </c:printSettings>
</c:chartSpace>
</file>

<file path=xl/charts/chart2.xml><?xml version="1.0" encoding="utf-8"?>
<c:chartSpace xmlns:c="http://schemas.openxmlformats.org/drawingml/2006/chart" xmlns:a="http://schemas.openxmlformats.org/drawingml/2006/main" xmlns:r="http://schemas.openxmlformats.org/officeDocument/2006/relationships">
  <c:lang val="pt-PT"/>
  <c:chart>
    <c:plotArea>
      <c:layout/>
      <c:barChart>
        <c:barDir val="bar"/>
        <c:grouping val="clustered"/>
        <c:ser>
          <c:idx val="0"/>
          <c:order val="0"/>
          <c:spPr>
            <a:solidFill>
              <a:srgbClr val="CC0000"/>
            </a:solidFill>
            <a:ln w="12700">
              <a:solidFill>
                <a:srgbClr val="FFFFFF"/>
              </a:solidFill>
              <a:prstDash val="solid"/>
            </a:ln>
          </c:spPr>
          <c:val>
            <c:numRef>
              <c:f>'16irct'!#REF!</c:f>
              <c:numCache>
                <c:formatCode>General</c:formatCode>
                <c:ptCount val="1"/>
                <c:pt idx="0">
                  <c:v>1</c:v>
                </c:pt>
              </c:numCache>
            </c:numRef>
          </c:val>
        </c:ser>
        <c:gapWidth val="80"/>
        <c:axId val="99002624"/>
        <c:axId val="99008512"/>
      </c:barChart>
      <c:catAx>
        <c:axId val="99002624"/>
        <c:scaling>
          <c:orientation val="maxMin"/>
        </c:scaling>
        <c:axPos val="l"/>
        <c:majorTickMark val="none"/>
        <c:tickLblPos val="none"/>
        <c:spPr>
          <a:ln w="3175">
            <a:solidFill>
              <a:srgbClr val="333333"/>
            </a:solidFill>
            <a:prstDash val="solid"/>
          </a:ln>
        </c:spPr>
        <c:crossAx val="99008512"/>
        <c:crosses val="autoZero"/>
        <c:auto val="1"/>
        <c:lblAlgn val="ctr"/>
        <c:lblOffset val="100"/>
        <c:tickMarkSkip val="1"/>
      </c:catAx>
      <c:valAx>
        <c:axId val="99008512"/>
        <c:scaling>
          <c:orientation val="minMax"/>
          <c:max val="0.13"/>
          <c:min val="-3.4000000000000002E-2"/>
        </c:scaling>
        <c:axPos val="t"/>
        <c:majorGridlines>
          <c:spPr>
            <a:ln w="3175">
              <a:solidFill>
                <a:srgbClr val="FFFFFF"/>
              </a:solidFill>
              <a:prstDash val="solid"/>
            </a:ln>
          </c:spPr>
        </c:majorGridlines>
        <c:numFmt formatCode="General" sourceLinked="1"/>
        <c:majorTickMark val="none"/>
        <c:tickLblPos val="none"/>
        <c:spPr>
          <a:ln w="9525">
            <a:noFill/>
          </a:ln>
        </c:spPr>
        <c:crossAx val="99002624"/>
        <c:crosses val="autoZero"/>
        <c:crossBetween val="between"/>
        <c:majorUnit val="2.5000000000000001E-2"/>
      </c:valAx>
      <c:spPr>
        <a:noFill/>
        <a:ln w="25400">
          <a:noFill/>
        </a:ln>
      </c:spPr>
    </c:plotArea>
    <c:plotVisOnly val="1"/>
    <c:dispBlanksAs val="gap"/>
  </c:chart>
  <c:spPr>
    <a:noFill/>
    <a:ln w="9525">
      <a:noFill/>
    </a:ln>
  </c:spPr>
  <c:txPr>
    <a:bodyPr/>
    <a:lstStyle/>
    <a:p>
      <a:pPr>
        <a:defRPr sz="1000" b="0" i="0" u="none" strike="noStrike" baseline="0">
          <a:solidFill>
            <a:srgbClr val="000000"/>
          </a:solidFill>
          <a:latin typeface="Arial"/>
          <a:ea typeface="Arial"/>
          <a:cs typeface="Arial"/>
        </a:defRPr>
      </a:pPr>
      <a:endParaRPr lang="pt-PT"/>
    </a:p>
  </c:txPr>
  <c:printSettings>
    <c:headerFooter alignWithMargins="0"/>
    <c:pageMargins b="1" l="0.75000000000001465" r="0.75000000000001465" t="1" header="0" footer="0"/>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lang val="pt-PT"/>
  <c:chart>
    <c:plotArea>
      <c:layout/>
      <c:barChart>
        <c:barDir val="bar"/>
        <c:grouping val="clustered"/>
        <c:ser>
          <c:idx val="0"/>
          <c:order val="0"/>
          <c:spPr>
            <a:solidFill>
              <a:srgbClr val="CC0000"/>
            </a:solidFill>
            <a:ln w="12700">
              <a:solidFill>
                <a:srgbClr val="FFFFFF"/>
              </a:solidFill>
              <a:prstDash val="solid"/>
            </a:ln>
          </c:spPr>
          <c:val>
            <c:numLit>
              <c:formatCode>General</c:formatCode>
              <c:ptCount val="1"/>
              <c:pt idx="0">
                <c:v>1</c:v>
              </c:pt>
            </c:numLit>
          </c:val>
        </c:ser>
        <c:gapWidth val="80"/>
        <c:axId val="102771328"/>
        <c:axId val="102773120"/>
      </c:barChart>
      <c:catAx>
        <c:axId val="102771328"/>
        <c:scaling>
          <c:orientation val="maxMin"/>
        </c:scaling>
        <c:axPos val="l"/>
        <c:majorTickMark val="none"/>
        <c:tickLblPos val="none"/>
        <c:spPr>
          <a:ln w="3175">
            <a:solidFill>
              <a:srgbClr val="333333"/>
            </a:solidFill>
            <a:prstDash val="solid"/>
          </a:ln>
        </c:spPr>
        <c:crossAx val="102773120"/>
        <c:crosses val="autoZero"/>
        <c:auto val="1"/>
        <c:lblAlgn val="ctr"/>
        <c:lblOffset val="100"/>
        <c:tickMarkSkip val="1"/>
      </c:catAx>
      <c:valAx>
        <c:axId val="102773120"/>
        <c:scaling>
          <c:orientation val="minMax"/>
          <c:max val="3.4"/>
          <c:min val="-2.1"/>
        </c:scaling>
        <c:axPos val="t"/>
        <c:majorGridlines>
          <c:spPr>
            <a:ln w="3175">
              <a:solidFill>
                <a:srgbClr val="FFFFFF"/>
              </a:solidFill>
              <a:prstDash val="solid"/>
            </a:ln>
          </c:spPr>
        </c:majorGridlines>
        <c:numFmt formatCode="General" sourceLinked="1"/>
        <c:majorTickMark val="none"/>
        <c:tickLblPos val="none"/>
        <c:spPr>
          <a:ln w="9525">
            <a:noFill/>
          </a:ln>
        </c:spPr>
        <c:crossAx val="102771328"/>
        <c:crosses val="autoZero"/>
        <c:crossBetween val="between"/>
      </c:valAx>
      <c:spPr>
        <a:noFill/>
        <a:ln w="25400">
          <a:noFill/>
        </a:ln>
      </c:spPr>
    </c:plotArea>
    <c:plotVisOnly val="1"/>
    <c:dispBlanksAs val="gap"/>
  </c:chart>
  <c:spPr>
    <a:noFill/>
    <a:ln w="9525">
      <a:noFill/>
    </a:ln>
  </c:spPr>
  <c:txPr>
    <a:bodyPr/>
    <a:lstStyle/>
    <a:p>
      <a:pPr>
        <a:defRPr sz="1000" b="0" i="0" u="none" strike="noStrike" baseline="0">
          <a:solidFill>
            <a:srgbClr val="000000"/>
          </a:solidFill>
          <a:latin typeface="Arial"/>
          <a:ea typeface="Arial"/>
          <a:cs typeface="Arial"/>
        </a:defRPr>
      </a:pPr>
      <a:endParaRPr lang="pt-PT"/>
    </a:p>
  </c:txPr>
  <c:printSettings>
    <c:headerFooter alignWithMargins="0"/>
    <c:pageMargins b="1" l="0.75000000000001465" r="0.75000000000001465" t="1" header="0" footer="0"/>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c:lang val="pt-PT"/>
  <c:chart>
    <c:plotArea>
      <c:layout/>
      <c:barChart>
        <c:barDir val="bar"/>
        <c:grouping val="clustered"/>
        <c:ser>
          <c:idx val="0"/>
          <c:order val="0"/>
          <c:spPr>
            <a:solidFill>
              <a:srgbClr val="CC0000"/>
            </a:solidFill>
            <a:ln w="12700">
              <a:solidFill>
                <a:srgbClr val="FFFFFF"/>
              </a:solidFill>
              <a:prstDash val="solid"/>
            </a:ln>
          </c:spPr>
          <c:val>
            <c:numLit>
              <c:formatCode>General</c:formatCode>
              <c:ptCount val="1"/>
              <c:pt idx="0">
                <c:v>1</c:v>
              </c:pt>
            </c:numLit>
          </c:val>
        </c:ser>
        <c:gapWidth val="80"/>
        <c:axId val="102784000"/>
        <c:axId val="102793984"/>
      </c:barChart>
      <c:catAx>
        <c:axId val="102784000"/>
        <c:scaling>
          <c:orientation val="maxMin"/>
        </c:scaling>
        <c:axPos val="l"/>
        <c:majorTickMark val="none"/>
        <c:tickLblPos val="none"/>
        <c:spPr>
          <a:ln w="3175">
            <a:solidFill>
              <a:srgbClr val="333333"/>
            </a:solidFill>
            <a:prstDash val="solid"/>
          </a:ln>
        </c:spPr>
        <c:crossAx val="102793984"/>
        <c:crosses val="autoZero"/>
        <c:auto val="1"/>
        <c:lblAlgn val="ctr"/>
        <c:lblOffset val="100"/>
        <c:tickMarkSkip val="1"/>
      </c:catAx>
      <c:valAx>
        <c:axId val="102793984"/>
        <c:scaling>
          <c:orientation val="minMax"/>
          <c:max val="0.13"/>
          <c:min val="-3.4000000000000002E-2"/>
        </c:scaling>
        <c:axPos val="t"/>
        <c:majorGridlines>
          <c:spPr>
            <a:ln w="3175">
              <a:solidFill>
                <a:srgbClr val="FFFFFF"/>
              </a:solidFill>
              <a:prstDash val="solid"/>
            </a:ln>
          </c:spPr>
        </c:majorGridlines>
        <c:numFmt formatCode="General" sourceLinked="1"/>
        <c:majorTickMark val="none"/>
        <c:tickLblPos val="none"/>
        <c:spPr>
          <a:ln w="9525">
            <a:noFill/>
          </a:ln>
        </c:spPr>
        <c:crossAx val="102784000"/>
        <c:crosses val="autoZero"/>
        <c:crossBetween val="between"/>
        <c:majorUnit val="2.5000000000000001E-2"/>
      </c:valAx>
      <c:spPr>
        <a:noFill/>
        <a:ln w="25400">
          <a:noFill/>
        </a:ln>
      </c:spPr>
    </c:plotArea>
    <c:plotVisOnly val="1"/>
    <c:dispBlanksAs val="gap"/>
  </c:chart>
  <c:spPr>
    <a:noFill/>
    <a:ln w="9525">
      <a:noFill/>
    </a:ln>
  </c:spPr>
  <c:txPr>
    <a:bodyPr/>
    <a:lstStyle/>
    <a:p>
      <a:pPr>
        <a:defRPr sz="1000" b="0" i="0" u="none" strike="noStrike" baseline="0">
          <a:solidFill>
            <a:srgbClr val="000000"/>
          </a:solidFill>
          <a:latin typeface="Arial"/>
          <a:ea typeface="Arial"/>
          <a:cs typeface="Arial"/>
        </a:defRPr>
      </a:pPr>
      <a:endParaRPr lang="pt-PT"/>
    </a:p>
  </c:txPr>
  <c:printSettings>
    <c:headerFooter alignWithMargins="0"/>
    <c:pageMargins b="1" l="0.75000000000001465" r="0.75000000000001465" t="1" header="0" footer="0"/>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lang val="pt-PT"/>
  <c:chart>
    <c:plotArea>
      <c:layout>
        <c:manualLayout>
          <c:layoutTarget val="inner"/>
          <c:xMode val="edge"/>
          <c:yMode val="edge"/>
          <c:x val="3.9451516222501612E-3"/>
          <c:y val="4.0812466903700863E-2"/>
          <c:w val="0.9788134839532836"/>
          <c:h val="0.93403579928657465"/>
        </c:manualLayout>
      </c:layout>
      <c:barChart>
        <c:barDir val="bar"/>
        <c:grouping val="clustered"/>
        <c:ser>
          <c:idx val="0"/>
          <c:order val="0"/>
          <c:spPr>
            <a:solidFill>
              <a:schemeClr val="accent4"/>
            </a:solidFill>
            <a:ln w="12700">
              <a:solidFill>
                <a:srgbClr val="FFFFFF"/>
              </a:solidFill>
              <a:prstDash val="solid"/>
            </a:ln>
          </c:spPr>
          <c:val>
            <c:numRef>
              <c:f>'16irct'!$P$65:$P$74</c:f>
              <c:numCache>
                <c:formatCode>0.0</c:formatCode>
                <c:ptCount val="10"/>
                <c:pt idx="0">
                  <c:v>16.599917446647126</c:v>
                </c:pt>
                <c:pt idx="1">
                  <c:v>4.8977929637060713</c:v>
                </c:pt>
                <c:pt idx="2">
                  <c:v>4.8178947913252168</c:v>
                </c:pt>
                <c:pt idx="3">
                  <c:v>2.150234101992532</c:v>
                </c:pt>
                <c:pt idx="4">
                  <c:v>1.1780744934383858</c:v>
                </c:pt>
                <c:pt idx="5">
                  <c:v>-1.7963599814747377</c:v>
                </c:pt>
                <c:pt idx="6">
                  <c:v>-1.8715711579794458</c:v>
                </c:pt>
                <c:pt idx="7">
                  <c:v>-1.9633673383357197</c:v>
                </c:pt>
                <c:pt idx="8">
                  <c:v>-2.537114130861684</c:v>
                </c:pt>
                <c:pt idx="9">
                  <c:v>-2.6325448613376823</c:v>
                </c:pt>
              </c:numCache>
            </c:numRef>
          </c:val>
        </c:ser>
        <c:gapWidth val="80"/>
        <c:axId val="102808960"/>
        <c:axId val="102814848"/>
      </c:barChart>
      <c:catAx>
        <c:axId val="102808960"/>
        <c:scaling>
          <c:orientation val="maxMin"/>
        </c:scaling>
        <c:delete val="1"/>
        <c:axPos val="l"/>
        <c:majorTickMark val="none"/>
        <c:tickLblPos val="none"/>
        <c:crossAx val="102814848"/>
        <c:crossesAt val="0"/>
        <c:auto val="1"/>
        <c:lblAlgn val="ctr"/>
        <c:lblOffset val="100"/>
      </c:catAx>
      <c:valAx>
        <c:axId val="102814848"/>
        <c:scaling>
          <c:orientation val="minMax"/>
          <c:max val="18"/>
          <c:min val="-5"/>
        </c:scaling>
        <c:axPos val="t"/>
        <c:numFmt formatCode="0.0" sourceLinked="1"/>
        <c:majorTickMark val="none"/>
        <c:tickLblPos val="none"/>
        <c:spPr>
          <a:ln w="9525">
            <a:noFill/>
          </a:ln>
        </c:spPr>
        <c:crossAx val="102808960"/>
        <c:crosses val="autoZero"/>
        <c:crossBetween val="between"/>
      </c:valAx>
      <c:spPr>
        <a:noFill/>
      </c:spPr>
    </c:plotArea>
    <c:plotVisOnly val="1"/>
    <c:dispBlanksAs val="gap"/>
  </c:chart>
  <c:spPr>
    <a:solidFill>
      <a:srgbClr val="FFFFFF"/>
    </a:solidFill>
    <a:ln w="9525">
      <a:noFill/>
    </a:ln>
  </c:spPr>
  <c:txPr>
    <a:bodyPr/>
    <a:lstStyle/>
    <a:p>
      <a:pPr>
        <a:defRPr sz="700" b="0" i="0" u="none" strike="noStrike" baseline="0">
          <a:solidFill>
            <a:srgbClr val="000000"/>
          </a:solidFill>
          <a:latin typeface="Arial"/>
          <a:ea typeface="Arial"/>
          <a:cs typeface="Arial"/>
        </a:defRPr>
      </a:pPr>
      <a:endParaRPr lang="pt-PT"/>
    </a:p>
  </c:txPr>
  <c:printSettings>
    <c:headerFooter alignWithMargins="0"/>
    <c:pageMargins b="1" l="0.75000000000001465" r="0.75000000000001465" t="1" header="0" footer="0"/>
    <c:pageSetup paperSize="9" orientation="landscape" horizontalDpi="1200" verticalDpi="1200"/>
  </c:printSettings>
</c:chartSpace>
</file>

<file path=xl/charts/chart6.xml><?xml version="1.0" encoding="utf-8"?>
<c:chartSpace xmlns:c="http://schemas.openxmlformats.org/drawingml/2006/chart" xmlns:a="http://schemas.openxmlformats.org/drawingml/2006/main" xmlns:r="http://schemas.openxmlformats.org/officeDocument/2006/relationships">
  <c:lang val="pt-PT"/>
  <c:chart>
    <c:title>
      <c:tx>
        <c:rich>
          <a:bodyPr/>
          <a:lstStyle/>
          <a:p>
            <a:pPr>
              <a:defRPr sz="700" b="0" i="0" u="none" strike="noStrike" baseline="0">
                <a:solidFill>
                  <a:schemeClr val="tx2"/>
                </a:solidFill>
                <a:latin typeface="Arial"/>
                <a:ea typeface="Arial"/>
                <a:cs typeface="Arial"/>
              </a:defRPr>
            </a:pPr>
            <a:r>
              <a:rPr lang="pt-PT" sz="700" b="1" i="0" u="none" strike="noStrike" baseline="0">
                <a:solidFill>
                  <a:schemeClr val="tx2"/>
                </a:solidFill>
                <a:latin typeface="Arial"/>
                <a:cs typeface="Arial"/>
              </a:rPr>
              <a:t>valor médio da prestação de RSI,  por beneficiário</a:t>
            </a:r>
          </a:p>
          <a:p>
            <a:pPr>
              <a:defRPr sz="700" b="0" i="0" u="none" strike="noStrike" baseline="0">
                <a:solidFill>
                  <a:schemeClr val="tx2"/>
                </a:solidFill>
                <a:latin typeface="Arial"/>
                <a:ea typeface="Arial"/>
                <a:cs typeface="Arial"/>
              </a:defRPr>
            </a:pPr>
            <a:r>
              <a:rPr lang="pt-PT" sz="700" b="1" i="0" u="none" strike="noStrike" baseline="0">
                <a:solidFill>
                  <a:schemeClr val="tx2"/>
                </a:solidFill>
              </a:rPr>
              <a:t>junho 2</a:t>
            </a:r>
            <a:r>
              <a:rPr lang="pt-PT" sz="700" b="1" i="0" u="none" strike="noStrike" baseline="0">
                <a:solidFill>
                  <a:schemeClr val="tx2"/>
                </a:solidFill>
                <a:latin typeface="Arial"/>
                <a:cs typeface="Arial"/>
              </a:rPr>
              <a:t>013</a:t>
            </a:r>
          </a:p>
          <a:p>
            <a:pPr>
              <a:defRPr sz="700" b="0" i="0" u="none" strike="noStrike" baseline="0">
                <a:solidFill>
                  <a:schemeClr val="tx2"/>
                </a:solidFill>
                <a:latin typeface="Arial"/>
                <a:ea typeface="Arial"/>
                <a:cs typeface="Arial"/>
              </a:defRPr>
            </a:pPr>
            <a:r>
              <a:rPr lang="pt-PT" sz="700" b="0" i="0" u="none" strike="noStrike" baseline="0">
                <a:solidFill>
                  <a:schemeClr val="tx2"/>
                </a:solidFill>
                <a:latin typeface="Arial"/>
                <a:cs typeface="Arial"/>
              </a:rPr>
              <a:t>(euros)</a:t>
            </a:r>
          </a:p>
        </c:rich>
      </c:tx>
      <c:layout>
        <c:manualLayout>
          <c:xMode val="edge"/>
          <c:yMode val="edge"/>
          <c:x val="0.36151277670485743"/>
          <c:y val="2.4154589371979993E-2"/>
        </c:manualLayout>
      </c:layout>
      <c:spPr>
        <a:noFill/>
        <a:ln w="25400">
          <a:noFill/>
        </a:ln>
      </c:spPr>
    </c:title>
    <c:plotArea>
      <c:layout>
        <c:manualLayout>
          <c:layoutTarget val="inner"/>
          <c:xMode val="edge"/>
          <c:yMode val="edge"/>
          <c:x val="5.5617352614015575E-3"/>
          <c:y val="9.6381161381250025E-2"/>
          <c:w val="0.98998887652954914"/>
          <c:h val="0.5477382191596426"/>
        </c:manualLayout>
      </c:layout>
      <c:lineChart>
        <c:grouping val="standard"/>
        <c:ser>
          <c:idx val="0"/>
          <c:order val="0"/>
          <c:spPr>
            <a:ln w="28575">
              <a:noFill/>
            </a:ln>
          </c:spPr>
          <c:marker>
            <c:symbol val="none"/>
          </c:marker>
          <c:dLbls>
            <c:dLbl>
              <c:idx val="0"/>
              <c:layout>
                <c:manualLayout>
                  <c:x val="-3.2906904434498521E-2"/>
                  <c:y val="-1.2759863479323619E-2"/>
                </c:manualLayout>
              </c:layout>
              <c:dLblPos val="r"/>
              <c:showVal val="1"/>
            </c:dLbl>
            <c:dLbl>
              <c:idx val="1"/>
              <c:layout>
                <c:manualLayout>
                  <c:x val="-3.7912524560681289E-2"/>
                  <c:y val="-7.2720694912494863E-3"/>
                </c:manualLayout>
              </c:layout>
              <c:dLblPos val="r"/>
              <c:showVal val="1"/>
            </c:dLbl>
            <c:dLbl>
              <c:idx val="2"/>
              <c:layout>
                <c:manualLayout>
                  <c:x val="-4.0693333800460724E-2"/>
                  <c:y val="-1.1368757514942427E-2"/>
                </c:manualLayout>
              </c:layout>
              <c:dLblPos val="r"/>
              <c:showVal val="1"/>
            </c:dLbl>
            <c:dLbl>
              <c:idx val="3"/>
              <c:layout>
                <c:manualLayout>
                  <c:x val="-4.0137218665241926E-2"/>
                  <c:y val="-9.204391059214518E-3"/>
                </c:manualLayout>
              </c:layout>
              <c:dLblPos val="r"/>
              <c:showVal val="1"/>
            </c:dLbl>
            <c:dLbl>
              <c:idx val="4"/>
              <c:layout>
                <c:manualLayout>
                  <c:x val="-3.9580986748180398E-2"/>
                  <c:y val="-8.0836194058725407E-3"/>
                </c:manualLayout>
              </c:layout>
              <c:dLblPos val="r"/>
              <c:showVal val="1"/>
            </c:dLbl>
            <c:dLbl>
              <c:idx val="5"/>
              <c:layout>
                <c:manualLayout>
                  <c:x val="-4.0137218665241919E-2"/>
                  <c:y val="-9.6292280683967311E-3"/>
                </c:manualLayout>
              </c:layout>
              <c:dLblPos val="r"/>
              <c:showVal val="1"/>
            </c:dLbl>
            <c:dLbl>
              <c:idx val="6"/>
              <c:layout>
                <c:manualLayout>
                  <c:x val="-4.0693333800460724E-2"/>
                  <c:y val="-1.0711699074094298E-2"/>
                </c:manualLayout>
              </c:layout>
              <c:dLblPos val="r"/>
              <c:showVal val="1"/>
            </c:dLbl>
            <c:dLbl>
              <c:idx val="7"/>
              <c:layout>
                <c:manualLayout>
                  <c:x val="-3.9024871612961615E-2"/>
                  <c:y val="-1.0557031056413977E-2"/>
                </c:manualLayout>
              </c:layout>
              <c:dLblPos val="r"/>
              <c:showVal val="1"/>
            </c:dLbl>
            <c:dLbl>
              <c:idx val="8"/>
              <c:layout>
                <c:manualLayout>
                  <c:x val="-4.0693333800460724E-2"/>
                  <c:y val="-1.2991674674859661E-2"/>
                </c:manualLayout>
              </c:layout>
              <c:dLblPos val="r"/>
              <c:showVal val="1"/>
            </c:dLbl>
            <c:dLbl>
              <c:idx val="9"/>
              <c:layout>
                <c:manualLayout>
                  <c:x val="-4.0137218665241954E-2"/>
                  <c:y val="-1.4499227606331926E-2"/>
                </c:manualLayout>
              </c:layout>
              <c:dLblPos val="r"/>
              <c:showVal val="1"/>
            </c:dLbl>
            <c:dLbl>
              <c:idx val="10"/>
              <c:layout>
                <c:manualLayout>
                  <c:x val="-4.0693333800460724E-2"/>
                  <c:y val="-9.204391059214518E-3"/>
                </c:manualLayout>
              </c:layout>
              <c:dLblPos val="r"/>
              <c:showVal val="1"/>
            </c:dLbl>
            <c:dLbl>
              <c:idx val="11"/>
              <c:layout>
                <c:manualLayout>
                  <c:x val="-4.0137218665241892E-2"/>
                  <c:y val="-1.3184808659721861E-2"/>
                </c:manualLayout>
              </c:layout>
              <c:dLblPos val="r"/>
              <c:showVal val="1"/>
            </c:dLbl>
            <c:dLbl>
              <c:idx val="12"/>
              <c:layout>
                <c:manualLayout>
                  <c:x val="-4.0693333800460814E-2"/>
                  <c:y val="-1.0247734819580821E-2"/>
                </c:manualLayout>
              </c:layout>
              <c:dLblPos val="r"/>
              <c:showVal val="1"/>
            </c:dLbl>
            <c:dLbl>
              <c:idx val="13"/>
              <c:layout>
                <c:manualLayout>
                  <c:x val="-3.9024871612961635E-2"/>
                  <c:y val="-5.8031366221283024E-3"/>
                </c:manualLayout>
              </c:layout>
              <c:dLblPos val="r"/>
              <c:showVal val="1"/>
            </c:dLbl>
            <c:dLbl>
              <c:idx val="14"/>
              <c:layout>
                <c:manualLayout>
                  <c:x val="-3.9580986748180363E-2"/>
                  <c:y val="-8.3156469438419988E-3"/>
                </c:manualLayout>
              </c:layout>
              <c:dLblPos val="r"/>
              <c:showVal val="1"/>
            </c:dLbl>
            <c:dLbl>
              <c:idx val="15"/>
              <c:layout>
                <c:manualLayout>
                  <c:x val="-4.3474259822082827E-2"/>
                  <c:y val="-3.9483684681477296E-3"/>
                </c:manualLayout>
              </c:layout>
              <c:dLblPos val="r"/>
              <c:showVal val="1"/>
            </c:dLbl>
            <c:dLbl>
              <c:idx val="16"/>
              <c:layout>
                <c:manualLayout>
                  <c:x val="-3.9580986748180357E-2"/>
                  <c:y val="-6.2669753556319494E-3"/>
                </c:manualLayout>
              </c:layout>
              <c:dLblPos val="r"/>
              <c:showVal val="1"/>
            </c:dLbl>
            <c:dLbl>
              <c:idx val="17"/>
              <c:layout>
                <c:manualLayout>
                  <c:x val="-4.0137218665241961E-2"/>
                  <c:y val="-1.2760028798863217E-2"/>
                </c:manualLayout>
              </c:layout>
              <c:dLblPos val="r"/>
              <c:showVal val="1"/>
            </c:dLbl>
            <c:dLbl>
              <c:idx val="18"/>
              <c:layout>
                <c:manualLayout>
                  <c:x val="-4.0693333800460724E-2"/>
                  <c:y val="-7.0400705274413083E-3"/>
                </c:manualLayout>
              </c:layout>
              <c:dLblPos val="r"/>
              <c:showVal val="1"/>
            </c:dLbl>
            <c:dLbl>
              <c:idx val="19"/>
              <c:layout>
                <c:manualLayout>
                  <c:x val="-3.2065257693734042E-2"/>
                  <c:y val="-1.0789087168542445E-2"/>
                </c:manualLayout>
              </c:layout>
              <c:dLblPos val="r"/>
              <c:showVal val="1"/>
            </c:dLbl>
            <c:numFmt formatCode="0.0" sourceLinked="0"/>
            <c:spPr>
              <a:solidFill>
                <a:srgbClr val="C0C0C0"/>
              </a:solidFill>
              <a:ln w="3175">
                <a:solidFill>
                  <a:srgbClr val="808080"/>
                </a:solidFill>
                <a:prstDash val="solid"/>
              </a:ln>
            </c:spPr>
            <c:txPr>
              <a:bodyPr/>
              <a:lstStyle/>
              <a:p>
                <a:pPr>
                  <a:defRPr sz="700" b="1" i="0" u="none" strike="noStrike" baseline="0">
                    <a:solidFill>
                      <a:schemeClr val="tx2"/>
                    </a:solidFill>
                    <a:latin typeface="Arial"/>
                    <a:ea typeface="Arial"/>
                    <a:cs typeface="Arial"/>
                  </a:defRPr>
                </a:pPr>
                <a:endParaRPr lang="pt-PT"/>
              </a:p>
            </c:txPr>
            <c:showVal val="1"/>
          </c:dLbls>
          <c:cat>
            <c:strLit>
              <c:ptCount val="20"/>
              <c:pt idx="0">
                <c:v> Aveiro  </c:v>
              </c:pt>
              <c:pt idx="1">
                <c:v> Beja  </c:v>
              </c:pt>
              <c:pt idx="2">
                <c:v> Braga  </c:v>
              </c:pt>
              <c:pt idx="3">
                <c:v> Bragança  </c:v>
              </c:pt>
              <c:pt idx="4">
                <c:v> Castelo Branco  </c:v>
              </c:pt>
              <c:pt idx="5">
                <c:v> Coimbra  </c:v>
              </c:pt>
              <c:pt idx="6">
                <c:v> Évora  </c:v>
              </c:pt>
              <c:pt idx="7">
                <c:v> Faro  </c:v>
              </c:pt>
              <c:pt idx="8">
                <c:v> Guarda  </c:v>
              </c:pt>
              <c:pt idx="9">
                <c:v> Leiria  </c:v>
              </c:pt>
              <c:pt idx="10">
                <c:v> Lisboa  </c:v>
              </c:pt>
              <c:pt idx="11">
                <c:v> Portalegre  </c:v>
              </c:pt>
              <c:pt idx="12">
                <c:v> Porto  </c:v>
              </c:pt>
              <c:pt idx="13">
                <c:v> Santarém  </c:v>
              </c:pt>
              <c:pt idx="14">
                <c:v> Setúbal  </c:v>
              </c:pt>
              <c:pt idx="15">
                <c:v> Viana do Castelo  </c:v>
              </c:pt>
              <c:pt idx="16">
                <c:v> Vila Real  </c:v>
              </c:pt>
              <c:pt idx="17">
                <c:v> Viseu  </c:v>
              </c:pt>
              <c:pt idx="18">
                <c:v>Açores  </c:v>
              </c:pt>
              <c:pt idx="19">
                <c:v>Madeira  </c:v>
              </c:pt>
            </c:strLit>
          </c:cat>
          <c:val>
            <c:numLit>
              <c:formatCode>General</c:formatCode>
              <c:ptCount val="20"/>
              <c:pt idx="0">
                <c:v>85.31513513513508</c:v>
              </c:pt>
              <c:pt idx="1">
                <c:v>83.726093394077495</c:v>
              </c:pt>
              <c:pt idx="2">
                <c:v>82.27505382383228</c:v>
              </c:pt>
              <c:pt idx="3">
                <c:v>89.739661375661399</c:v>
              </c:pt>
              <c:pt idx="4">
                <c:v>77.914426989441282</c:v>
              </c:pt>
              <c:pt idx="5">
                <c:v>88.961239280106398</c:v>
              </c:pt>
              <c:pt idx="6">
                <c:v>83.200295591182396</c:v>
              </c:pt>
              <c:pt idx="7">
                <c:v>86.476078167115858</c:v>
              </c:pt>
              <c:pt idx="8">
                <c:v>77.772202930005378</c:v>
              </c:pt>
              <c:pt idx="9">
                <c:v>86.908931135770189</c:v>
              </c:pt>
              <c:pt idx="10">
                <c:v>83.674761022398926</c:v>
              </c:pt>
              <c:pt idx="11">
                <c:v>80.131146575006099</c:v>
              </c:pt>
              <c:pt idx="12">
                <c:v>83.691250518833698</c:v>
              </c:pt>
              <c:pt idx="13">
                <c:v>83.009093355999383</c:v>
              </c:pt>
              <c:pt idx="14">
                <c:v>85.513828553726242</c:v>
              </c:pt>
              <c:pt idx="15">
                <c:v>87.324568545581059</c:v>
              </c:pt>
              <c:pt idx="16">
                <c:v>86.056988725064926</c:v>
              </c:pt>
              <c:pt idx="17">
                <c:v>81.302998403284604</c:v>
              </c:pt>
              <c:pt idx="18">
                <c:v>64.924646637765903</c:v>
              </c:pt>
              <c:pt idx="19">
                <c:v>79.039442779051242</c:v>
              </c:pt>
            </c:numLit>
          </c:val>
        </c:ser>
        <c:ser>
          <c:idx val="1"/>
          <c:order val="1"/>
          <c:spPr>
            <a:ln w="38100">
              <a:solidFill>
                <a:srgbClr val="808080"/>
              </a:solidFill>
              <a:prstDash val="solid"/>
            </a:ln>
          </c:spPr>
          <c:marker>
            <c:symbol val="none"/>
          </c:marker>
          <c:cat>
            <c:strLit>
              <c:ptCount val="20"/>
              <c:pt idx="0">
                <c:v> Aveiro  </c:v>
              </c:pt>
              <c:pt idx="1">
                <c:v> Beja  </c:v>
              </c:pt>
              <c:pt idx="2">
                <c:v> Braga  </c:v>
              </c:pt>
              <c:pt idx="3">
                <c:v> Bragança  </c:v>
              </c:pt>
              <c:pt idx="4">
                <c:v> Castelo Branco  </c:v>
              </c:pt>
              <c:pt idx="5">
                <c:v> Coimbra  </c:v>
              </c:pt>
              <c:pt idx="6">
                <c:v> Évora  </c:v>
              </c:pt>
              <c:pt idx="7">
                <c:v> Faro  </c:v>
              </c:pt>
              <c:pt idx="8">
                <c:v> Guarda  </c:v>
              </c:pt>
              <c:pt idx="9">
                <c:v> Leiria  </c:v>
              </c:pt>
              <c:pt idx="10">
                <c:v> Lisboa  </c:v>
              </c:pt>
              <c:pt idx="11">
                <c:v> Portalegre  </c:v>
              </c:pt>
              <c:pt idx="12">
                <c:v> Porto  </c:v>
              </c:pt>
              <c:pt idx="13">
                <c:v> Santarém  </c:v>
              </c:pt>
              <c:pt idx="14">
                <c:v> Setúbal  </c:v>
              </c:pt>
              <c:pt idx="15">
                <c:v> Viana do Castelo  </c:v>
              </c:pt>
              <c:pt idx="16">
                <c:v> Vila Real  </c:v>
              </c:pt>
              <c:pt idx="17">
                <c:v> Viseu  </c:v>
              </c:pt>
              <c:pt idx="18">
                <c:v>Açores  </c:v>
              </c:pt>
              <c:pt idx="19">
                <c:v>Madeira  </c:v>
              </c:pt>
            </c:strLit>
          </c:cat>
          <c:val>
            <c:numLit>
              <c:formatCode>General</c:formatCode>
              <c:ptCount val="20"/>
              <c:pt idx="0">
                <c:v>82.544992326172306</c:v>
              </c:pt>
              <c:pt idx="1">
                <c:v>82.544992326172306</c:v>
              </c:pt>
              <c:pt idx="2">
                <c:v>82.544992326172306</c:v>
              </c:pt>
              <c:pt idx="3">
                <c:v>82.544992326172306</c:v>
              </c:pt>
              <c:pt idx="4">
                <c:v>82.544992326172306</c:v>
              </c:pt>
              <c:pt idx="5">
                <c:v>82.544992326172306</c:v>
              </c:pt>
              <c:pt idx="6">
                <c:v>82.544992326172306</c:v>
              </c:pt>
              <c:pt idx="7">
                <c:v>82.544992326172306</c:v>
              </c:pt>
              <c:pt idx="8">
                <c:v>82.544992326172306</c:v>
              </c:pt>
              <c:pt idx="9">
                <c:v>82.544992326172306</c:v>
              </c:pt>
              <c:pt idx="10">
                <c:v>82.544992326172306</c:v>
              </c:pt>
              <c:pt idx="11">
                <c:v>82.544992326172306</c:v>
              </c:pt>
              <c:pt idx="12">
                <c:v>82.544992326172306</c:v>
              </c:pt>
              <c:pt idx="13">
                <c:v>82.544992326172306</c:v>
              </c:pt>
              <c:pt idx="14">
                <c:v>82.544992326172306</c:v>
              </c:pt>
              <c:pt idx="15">
                <c:v>82.544992326172306</c:v>
              </c:pt>
              <c:pt idx="16">
                <c:v>82.544992326172306</c:v>
              </c:pt>
              <c:pt idx="17">
                <c:v>82.544992326172306</c:v>
              </c:pt>
              <c:pt idx="18">
                <c:v>82.544992326172306</c:v>
              </c:pt>
              <c:pt idx="19">
                <c:v>82.544992326172306</c:v>
              </c:pt>
            </c:numLit>
          </c:val>
        </c:ser>
        <c:ser>
          <c:idx val="2"/>
          <c:order val="2"/>
          <c:spPr>
            <a:ln w="28575">
              <a:noFill/>
            </a:ln>
          </c:spPr>
          <c:marker>
            <c:symbol val="none"/>
          </c:marker>
          <c:cat>
            <c:strLit>
              <c:ptCount val="20"/>
              <c:pt idx="0">
                <c:v> Aveiro  </c:v>
              </c:pt>
              <c:pt idx="1">
                <c:v> Beja  </c:v>
              </c:pt>
              <c:pt idx="2">
                <c:v> Braga  </c:v>
              </c:pt>
              <c:pt idx="3">
                <c:v> Bragança  </c:v>
              </c:pt>
              <c:pt idx="4">
                <c:v> Castelo Branco  </c:v>
              </c:pt>
              <c:pt idx="5">
                <c:v> Coimbra  </c:v>
              </c:pt>
              <c:pt idx="6">
                <c:v> Évora  </c:v>
              </c:pt>
              <c:pt idx="7">
                <c:v> Faro  </c:v>
              </c:pt>
              <c:pt idx="8">
                <c:v> Guarda  </c:v>
              </c:pt>
              <c:pt idx="9">
                <c:v> Leiria  </c:v>
              </c:pt>
              <c:pt idx="10">
                <c:v> Lisboa  </c:v>
              </c:pt>
              <c:pt idx="11">
                <c:v> Portalegre  </c:v>
              </c:pt>
              <c:pt idx="12">
                <c:v> Porto  </c:v>
              </c:pt>
              <c:pt idx="13">
                <c:v> Santarém  </c:v>
              </c:pt>
              <c:pt idx="14">
                <c:v> Setúbal  </c:v>
              </c:pt>
              <c:pt idx="15">
                <c:v> Viana do Castelo  </c:v>
              </c:pt>
              <c:pt idx="16">
                <c:v> Vila Real  </c:v>
              </c:pt>
              <c:pt idx="17">
                <c:v> Viseu  </c:v>
              </c:pt>
              <c:pt idx="18">
                <c:v>Açores  </c:v>
              </c:pt>
              <c:pt idx="19">
                <c:v>Madeira  </c:v>
              </c:pt>
            </c:strLit>
          </c:cat>
          <c:val>
            <c:numLit>
              <c:formatCode>General</c:formatCode>
              <c:ptCount val="21"/>
              <c:pt idx="0">
                <c:v>0</c:v>
              </c:pt>
              <c:pt idx="1">
                <c:v>28</c:v>
              </c:pt>
              <c:pt idx="2">
                <c:v>184</c:v>
              </c:pt>
              <c:pt idx="3">
                <c:v>78</c:v>
              </c:pt>
              <c:pt idx="4">
                <c:v>11</c:v>
              </c:pt>
              <c:pt idx="5">
                <c:v>247</c:v>
              </c:pt>
              <c:pt idx="6">
                <c:v>95</c:v>
              </c:pt>
              <c:pt idx="7">
                <c:v>143</c:v>
              </c:pt>
              <c:pt idx="8">
                <c:v>92</c:v>
              </c:pt>
              <c:pt idx="9">
                <c:v>27</c:v>
              </c:pt>
              <c:pt idx="10">
                <c:v>46</c:v>
              </c:pt>
              <c:pt idx="11">
                <c:v>40</c:v>
              </c:pt>
              <c:pt idx="12">
                <c:v>144</c:v>
              </c:pt>
              <c:pt idx="13">
                <c:v>42</c:v>
              </c:pt>
              <c:pt idx="14">
                <c:v>122</c:v>
              </c:pt>
              <c:pt idx="15">
                <c:v>80</c:v>
              </c:pt>
              <c:pt idx="16">
                <c:v>29</c:v>
              </c:pt>
              <c:pt idx="17">
                <c:v>56</c:v>
              </c:pt>
              <c:pt idx="18">
                <c:v>25</c:v>
              </c:pt>
              <c:pt idx="19">
                <c:v>0</c:v>
              </c:pt>
              <c:pt idx="20">
                <c:v>0</c:v>
              </c:pt>
            </c:numLit>
          </c:val>
        </c:ser>
        <c:marker val="1"/>
        <c:axId val="103157760"/>
        <c:axId val="103159296"/>
      </c:lineChart>
      <c:catAx>
        <c:axId val="103157760"/>
        <c:scaling>
          <c:orientation val="minMax"/>
        </c:scaling>
        <c:axPos val="b"/>
        <c:numFmt formatCode="General" sourceLinked="1"/>
        <c:tickLblPos val="nextTo"/>
        <c:spPr>
          <a:ln w="9525">
            <a:noFill/>
          </a:ln>
        </c:spPr>
        <c:txPr>
          <a:bodyPr rot="-5400000" vert="horz"/>
          <a:lstStyle/>
          <a:p>
            <a:pPr>
              <a:defRPr sz="700" b="0" i="0" u="none" strike="noStrike" baseline="0">
                <a:solidFill>
                  <a:schemeClr val="accent1"/>
                </a:solidFill>
                <a:latin typeface="Arial"/>
                <a:ea typeface="Arial"/>
                <a:cs typeface="Arial"/>
              </a:defRPr>
            </a:pPr>
            <a:endParaRPr lang="pt-PT"/>
          </a:p>
        </c:txPr>
        <c:crossAx val="103159296"/>
        <c:crosses val="autoZero"/>
        <c:auto val="1"/>
        <c:lblAlgn val="ctr"/>
        <c:lblOffset val="100"/>
        <c:tickLblSkip val="1"/>
        <c:tickMarkSkip val="1"/>
      </c:catAx>
      <c:valAx>
        <c:axId val="103159296"/>
        <c:scaling>
          <c:orientation val="minMax"/>
          <c:max val="110"/>
          <c:min val="60"/>
        </c:scaling>
        <c:axPos val="l"/>
        <c:majorGridlines>
          <c:spPr>
            <a:ln w="3175">
              <a:solidFill>
                <a:srgbClr val="FFF2E5"/>
              </a:solidFill>
              <a:prstDash val="sysDash"/>
            </a:ln>
          </c:spPr>
        </c:majorGridlines>
        <c:numFmt formatCode="General" sourceLinked="1"/>
        <c:tickLblPos val="none"/>
        <c:spPr>
          <a:ln w="9525">
            <a:noFill/>
          </a:ln>
        </c:spPr>
        <c:crossAx val="103157760"/>
        <c:crosses val="autoZero"/>
        <c:crossBetween val="between"/>
        <c:majorUnit val="20"/>
        <c:minorUnit val="20"/>
      </c:valAx>
      <c:spPr>
        <a:solidFill>
          <a:schemeClr val="accent6"/>
        </a:solidFill>
        <a:ln w="25400">
          <a:noFill/>
        </a:ln>
      </c:spPr>
    </c:plotArea>
    <c:plotVisOnly val="1"/>
    <c:dispBlanksAs val="gap"/>
  </c:chart>
  <c:spPr>
    <a:solidFill>
      <a:schemeClr val="accent5"/>
    </a:solidFill>
    <a:ln w="9525">
      <a:noFill/>
    </a:ln>
  </c:spPr>
  <c:txPr>
    <a:bodyPr/>
    <a:lstStyle/>
    <a:p>
      <a:pPr>
        <a:defRPr sz="700" b="0" i="0" u="none" strike="noStrike" baseline="0">
          <a:solidFill>
            <a:srgbClr val="333333"/>
          </a:solidFill>
          <a:latin typeface="Arial"/>
          <a:ea typeface="Arial"/>
          <a:cs typeface="Arial"/>
        </a:defRPr>
      </a:pPr>
      <a:endParaRPr lang="pt-PT"/>
    </a:p>
  </c:txPr>
  <c:printSettings>
    <c:headerFooter alignWithMargins="0"/>
    <c:pageMargins b="1" l="0.75000000000001465" r="0.75000000000001465" t="1" header="0" footer="0"/>
    <c:pageSetup paperSize="9" orientation="landscape" horizontalDpi="1200" verticalDpi="1200"/>
  </c:printSettings>
  <c:userShapes r:id="rId1"/>
</c:chartSpace>
</file>

<file path=xl/charts/chart7.xml><?xml version="1.0" encoding="utf-8"?>
<c:chartSpace xmlns:c="http://schemas.openxmlformats.org/drawingml/2006/chart" xmlns:a="http://schemas.openxmlformats.org/drawingml/2006/main" xmlns:r="http://schemas.openxmlformats.org/officeDocument/2006/relationships">
  <c:lang val="pt-PT"/>
  <c:chart>
    <c:title>
      <c:tx>
        <c:rich>
          <a:bodyPr/>
          <a:lstStyle/>
          <a:p>
            <a:pPr>
              <a:defRPr sz="700" b="1" i="0" u="none" strike="noStrike" baseline="0">
                <a:solidFill>
                  <a:srgbClr val="333333"/>
                </a:solidFill>
                <a:latin typeface="Arial"/>
                <a:ea typeface="Arial"/>
                <a:cs typeface="Arial"/>
              </a:defRPr>
            </a:pPr>
            <a:r>
              <a:rPr lang="pt-PT"/>
              <a:t>... por sexo</a:t>
            </a:r>
          </a:p>
        </c:rich>
      </c:tx>
      <c:layout>
        <c:manualLayout>
          <c:xMode val="edge"/>
          <c:yMode val="edge"/>
          <c:x val="0.39107197925462228"/>
          <c:y val="5.6803307963070558E-2"/>
        </c:manualLayout>
      </c:layout>
      <c:spPr>
        <a:noFill/>
        <a:ln w="25400">
          <a:noFill/>
        </a:ln>
      </c:spPr>
    </c:title>
    <c:plotArea>
      <c:layout>
        <c:manualLayout>
          <c:layoutTarget val="inner"/>
          <c:xMode val="edge"/>
          <c:yMode val="edge"/>
          <c:x val="0.26545878560316388"/>
          <c:y val="0.25193893811674128"/>
          <c:w val="0.71810777232497836"/>
          <c:h val="0.66089096625959742"/>
        </c:manualLayout>
      </c:layout>
      <c:barChart>
        <c:barDir val="bar"/>
        <c:grouping val="clustered"/>
        <c:ser>
          <c:idx val="0"/>
          <c:order val="0"/>
          <c:spPr>
            <a:solidFill>
              <a:schemeClr val="bg1">
                <a:lumMod val="65000"/>
                <a:alpha val="91000"/>
              </a:schemeClr>
            </a:solidFill>
            <a:ln w="12700">
              <a:solidFill>
                <a:srgbClr val="808080"/>
              </a:solidFill>
              <a:prstDash val="solid"/>
            </a:ln>
          </c:spPr>
          <c:dPt>
            <c:idx val="0"/>
            <c:spPr>
              <a:solidFill>
                <a:schemeClr val="bg1">
                  <a:lumMod val="85000"/>
                  <a:alpha val="91000"/>
                </a:schemeClr>
              </a:solidFill>
              <a:ln w="12700">
                <a:solidFill>
                  <a:schemeClr val="bg1">
                    <a:lumMod val="85000"/>
                  </a:schemeClr>
                </a:solidFill>
                <a:prstDash val="solid"/>
              </a:ln>
            </c:spPr>
          </c:dPt>
          <c:dLbls>
            <c:dLbl>
              <c:idx val="0"/>
              <c:layout>
                <c:manualLayout>
                  <c:x val="0"/>
                  <c:y val="0"/>
                </c:manualLayout>
              </c:layout>
              <c:numFmt formatCode="#,##0" sourceLinked="0"/>
              <c:spPr>
                <a:noFill/>
                <a:ln w="25400">
                  <a:noFill/>
                </a:ln>
              </c:spPr>
              <c:txPr>
                <a:bodyPr anchor="ctr" anchorCtr="0"/>
                <a:lstStyle/>
                <a:p>
                  <a:pPr>
                    <a:defRPr sz="700" b="1" i="0" u="none" strike="noStrike" baseline="0">
                      <a:solidFill>
                        <a:srgbClr val="333333"/>
                      </a:solidFill>
                      <a:latin typeface="Arial"/>
                      <a:ea typeface="Arial"/>
                      <a:cs typeface="Arial"/>
                    </a:defRPr>
                  </a:pPr>
                  <a:endParaRPr lang="pt-PT"/>
                </a:p>
              </c:txPr>
              <c:dLblPos val="outEnd"/>
              <c:showVal val="1"/>
            </c:dLbl>
            <c:dLbl>
              <c:idx val="1"/>
              <c:numFmt formatCode="#,##0" sourceLinked="0"/>
              <c:spPr>
                <a:noFill/>
                <a:ln w="25400">
                  <a:noFill/>
                </a:ln>
              </c:spPr>
              <c:txPr>
                <a:bodyPr anchor="ctr" anchorCtr="0"/>
                <a:lstStyle/>
                <a:p>
                  <a:pPr>
                    <a:defRPr sz="700" b="1" i="0" u="none" strike="noStrike" baseline="0">
                      <a:solidFill>
                        <a:srgbClr val="333333"/>
                      </a:solidFill>
                      <a:latin typeface="Arial"/>
                      <a:ea typeface="Arial"/>
                      <a:cs typeface="Arial"/>
                    </a:defRPr>
                  </a:pPr>
                  <a:endParaRPr lang="pt-PT"/>
                </a:p>
              </c:txPr>
            </c:dLbl>
            <c:dLbl>
              <c:idx val="2"/>
              <c:numFmt formatCode="#,##0" sourceLinked="0"/>
              <c:spPr>
                <a:noFill/>
                <a:ln w="25400">
                  <a:noFill/>
                </a:ln>
              </c:spPr>
              <c:txPr>
                <a:bodyPr anchor="ctr" anchorCtr="0"/>
                <a:lstStyle/>
                <a:p>
                  <a:pPr>
                    <a:defRPr sz="700" b="1" i="0" u="none" strike="noStrike" baseline="0">
                      <a:solidFill>
                        <a:srgbClr val="333333"/>
                      </a:solidFill>
                      <a:latin typeface="Arial"/>
                      <a:ea typeface="Arial"/>
                      <a:cs typeface="Arial"/>
                    </a:defRPr>
                  </a:pPr>
                  <a:endParaRPr lang="pt-PT"/>
                </a:p>
              </c:txPr>
            </c:dLbl>
            <c:dLbl>
              <c:idx val="3"/>
              <c:numFmt formatCode="#,##0" sourceLinked="0"/>
              <c:spPr>
                <a:noFill/>
                <a:ln w="25400">
                  <a:noFill/>
                </a:ln>
              </c:spPr>
              <c:txPr>
                <a:bodyPr anchor="ctr" anchorCtr="0"/>
                <a:lstStyle/>
                <a:p>
                  <a:pPr>
                    <a:defRPr sz="700" b="1" i="0" u="none" strike="noStrike" baseline="0">
                      <a:solidFill>
                        <a:srgbClr val="333333"/>
                      </a:solidFill>
                      <a:latin typeface="Arial"/>
                      <a:ea typeface="Arial"/>
                      <a:cs typeface="Arial"/>
                    </a:defRPr>
                  </a:pPr>
                  <a:endParaRPr lang="pt-PT"/>
                </a:p>
              </c:txPr>
            </c:dLbl>
            <c:dLbl>
              <c:idx val="4"/>
              <c:numFmt formatCode="#,##0" sourceLinked="0"/>
              <c:spPr>
                <a:noFill/>
                <a:ln w="25400">
                  <a:noFill/>
                </a:ln>
              </c:spPr>
              <c:txPr>
                <a:bodyPr anchor="ctr" anchorCtr="0"/>
                <a:lstStyle/>
                <a:p>
                  <a:pPr>
                    <a:defRPr sz="700" b="1" i="0" u="none" strike="noStrike" baseline="0">
                      <a:solidFill>
                        <a:srgbClr val="333333"/>
                      </a:solidFill>
                      <a:latin typeface="Arial"/>
                      <a:ea typeface="Arial"/>
                      <a:cs typeface="Arial"/>
                    </a:defRPr>
                  </a:pPr>
                  <a:endParaRPr lang="pt-PT"/>
                </a:p>
              </c:txPr>
            </c:dLbl>
            <c:dLbl>
              <c:idx val="5"/>
              <c:numFmt formatCode="#,##0" sourceLinked="0"/>
              <c:spPr>
                <a:noFill/>
                <a:ln w="25400">
                  <a:noFill/>
                </a:ln>
              </c:spPr>
              <c:txPr>
                <a:bodyPr anchor="ctr" anchorCtr="0"/>
                <a:lstStyle/>
                <a:p>
                  <a:pPr>
                    <a:defRPr sz="700" b="1" i="0" u="none" strike="noStrike" baseline="0">
                      <a:solidFill>
                        <a:srgbClr val="333333"/>
                      </a:solidFill>
                      <a:latin typeface="Arial"/>
                      <a:ea typeface="Arial"/>
                      <a:cs typeface="Arial"/>
                    </a:defRPr>
                  </a:pPr>
                  <a:endParaRPr lang="pt-PT"/>
                </a:p>
              </c:txPr>
            </c:dLbl>
            <c:dLbl>
              <c:idx val="6"/>
              <c:numFmt formatCode="#,##0" sourceLinked="0"/>
              <c:spPr>
                <a:noFill/>
                <a:ln w="25400">
                  <a:noFill/>
                </a:ln>
              </c:spPr>
              <c:txPr>
                <a:bodyPr anchor="ctr" anchorCtr="0"/>
                <a:lstStyle/>
                <a:p>
                  <a:pPr>
                    <a:defRPr sz="700" b="1" i="0" u="none" strike="noStrike" baseline="0">
                      <a:solidFill>
                        <a:srgbClr val="333333"/>
                      </a:solidFill>
                      <a:latin typeface="Arial"/>
                      <a:ea typeface="Arial"/>
                      <a:cs typeface="Arial"/>
                    </a:defRPr>
                  </a:pPr>
                  <a:endParaRPr lang="pt-PT"/>
                </a:p>
              </c:txPr>
            </c:dLbl>
            <c:dLbl>
              <c:idx val="7"/>
              <c:numFmt formatCode="#,##0" sourceLinked="0"/>
              <c:spPr>
                <a:noFill/>
                <a:ln w="25400">
                  <a:noFill/>
                </a:ln>
              </c:spPr>
              <c:txPr>
                <a:bodyPr anchor="ctr" anchorCtr="0"/>
                <a:lstStyle/>
                <a:p>
                  <a:pPr>
                    <a:defRPr sz="700" b="1" i="0" u="none" strike="noStrike" baseline="0">
                      <a:solidFill>
                        <a:srgbClr val="333333"/>
                      </a:solidFill>
                      <a:latin typeface="Arial"/>
                      <a:ea typeface="Arial"/>
                      <a:cs typeface="Arial"/>
                    </a:defRPr>
                  </a:pPr>
                  <a:endParaRPr lang="pt-PT"/>
                </a:p>
              </c:txPr>
            </c:dLbl>
            <c:dLbl>
              <c:idx val="8"/>
              <c:numFmt formatCode="#,##0" sourceLinked="0"/>
              <c:spPr>
                <a:noFill/>
                <a:ln w="25400">
                  <a:noFill/>
                </a:ln>
              </c:spPr>
              <c:txPr>
                <a:bodyPr anchor="ctr" anchorCtr="0"/>
                <a:lstStyle/>
                <a:p>
                  <a:pPr>
                    <a:defRPr sz="700" b="1" i="0" u="none" strike="noStrike" baseline="0">
                      <a:solidFill>
                        <a:srgbClr val="333333"/>
                      </a:solidFill>
                      <a:latin typeface="Arial"/>
                      <a:ea typeface="Arial"/>
                      <a:cs typeface="Arial"/>
                    </a:defRPr>
                  </a:pPr>
                  <a:endParaRPr lang="pt-PT"/>
                </a:p>
              </c:txPr>
            </c:dLbl>
            <c:dLbl>
              <c:idx val="9"/>
              <c:numFmt formatCode="#,##0" sourceLinked="0"/>
              <c:spPr>
                <a:noFill/>
                <a:ln w="25400">
                  <a:noFill/>
                </a:ln>
              </c:spPr>
              <c:txPr>
                <a:bodyPr anchor="ctr" anchorCtr="0"/>
                <a:lstStyle/>
                <a:p>
                  <a:pPr>
                    <a:defRPr sz="700" b="1" i="0" u="none" strike="noStrike" baseline="0">
                      <a:solidFill>
                        <a:srgbClr val="333333"/>
                      </a:solidFill>
                      <a:latin typeface="Arial"/>
                      <a:ea typeface="Arial"/>
                      <a:cs typeface="Arial"/>
                    </a:defRPr>
                  </a:pPr>
                  <a:endParaRPr lang="pt-PT"/>
                </a:p>
              </c:txPr>
            </c:dLbl>
            <c:dLbl>
              <c:idx val="10"/>
              <c:numFmt formatCode="#,##0" sourceLinked="0"/>
              <c:spPr>
                <a:noFill/>
                <a:ln w="25400">
                  <a:noFill/>
                </a:ln>
              </c:spPr>
              <c:txPr>
                <a:bodyPr anchor="ctr" anchorCtr="0"/>
                <a:lstStyle/>
                <a:p>
                  <a:pPr>
                    <a:defRPr sz="700" b="1" i="0" u="none" strike="noStrike" baseline="0">
                      <a:solidFill>
                        <a:srgbClr val="333333"/>
                      </a:solidFill>
                      <a:latin typeface="Arial"/>
                      <a:ea typeface="Arial"/>
                      <a:cs typeface="Arial"/>
                    </a:defRPr>
                  </a:pPr>
                  <a:endParaRPr lang="pt-PT"/>
                </a:p>
              </c:txPr>
            </c:dLbl>
            <c:dLbl>
              <c:idx val="11"/>
              <c:numFmt formatCode="#,##0" sourceLinked="0"/>
              <c:spPr>
                <a:noFill/>
                <a:ln w="25400">
                  <a:noFill/>
                </a:ln>
              </c:spPr>
              <c:txPr>
                <a:bodyPr anchor="ctr" anchorCtr="0"/>
                <a:lstStyle/>
                <a:p>
                  <a:pPr>
                    <a:defRPr sz="700" b="1" i="0" u="none" strike="noStrike" baseline="0">
                      <a:solidFill>
                        <a:srgbClr val="333333"/>
                      </a:solidFill>
                      <a:latin typeface="Arial"/>
                      <a:ea typeface="Arial"/>
                      <a:cs typeface="Arial"/>
                    </a:defRPr>
                  </a:pPr>
                  <a:endParaRPr lang="pt-PT"/>
                </a:p>
              </c:txPr>
            </c:dLbl>
            <c:dLbl>
              <c:idx val="12"/>
              <c:numFmt formatCode="#,##0" sourceLinked="0"/>
              <c:spPr>
                <a:noFill/>
                <a:ln w="25400">
                  <a:noFill/>
                </a:ln>
              </c:spPr>
              <c:txPr>
                <a:bodyPr anchor="ctr" anchorCtr="0"/>
                <a:lstStyle/>
                <a:p>
                  <a:pPr>
                    <a:defRPr sz="700" b="1" i="0" u="none" strike="noStrike" baseline="0">
                      <a:solidFill>
                        <a:srgbClr val="333333"/>
                      </a:solidFill>
                      <a:latin typeface="Arial"/>
                      <a:ea typeface="Arial"/>
                      <a:cs typeface="Arial"/>
                    </a:defRPr>
                  </a:pPr>
                  <a:endParaRPr lang="pt-PT"/>
                </a:p>
              </c:txPr>
            </c:dLbl>
            <c:dLbl>
              <c:idx val="13"/>
              <c:numFmt formatCode="#,##0" sourceLinked="0"/>
              <c:spPr>
                <a:noFill/>
                <a:ln w="25400">
                  <a:noFill/>
                </a:ln>
              </c:spPr>
              <c:txPr>
                <a:bodyPr anchor="ctr" anchorCtr="0"/>
                <a:lstStyle/>
                <a:p>
                  <a:pPr>
                    <a:defRPr sz="700" b="1" i="0" u="none" strike="noStrike" baseline="0">
                      <a:solidFill>
                        <a:srgbClr val="333333"/>
                      </a:solidFill>
                      <a:latin typeface="Arial"/>
                      <a:ea typeface="Arial"/>
                      <a:cs typeface="Arial"/>
                    </a:defRPr>
                  </a:pPr>
                  <a:endParaRPr lang="pt-PT"/>
                </a:p>
              </c:txPr>
            </c:dLbl>
            <c:dLbl>
              <c:idx val="14"/>
              <c:numFmt formatCode="#,##0" sourceLinked="0"/>
              <c:spPr>
                <a:noFill/>
                <a:ln w="25400">
                  <a:noFill/>
                </a:ln>
              </c:spPr>
              <c:txPr>
                <a:bodyPr anchor="ctr" anchorCtr="0"/>
                <a:lstStyle/>
                <a:p>
                  <a:pPr>
                    <a:defRPr sz="700" b="1" i="0" u="none" strike="noStrike" baseline="0">
                      <a:solidFill>
                        <a:srgbClr val="333333"/>
                      </a:solidFill>
                      <a:latin typeface="Arial"/>
                      <a:ea typeface="Arial"/>
                      <a:cs typeface="Arial"/>
                    </a:defRPr>
                  </a:pPr>
                  <a:endParaRPr lang="pt-PT"/>
                </a:p>
              </c:txPr>
            </c:dLbl>
            <c:dLbl>
              <c:idx val="15"/>
              <c:numFmt formatCode="#,##0" sourceLinked="0"/>
              <c:spPr>
                <a:noFill/>
                <a:ln w="25400">
                  <a:noFill/>
                </a:ln>
              </c:spPr>
              <c:txPr>
                <a:bodyPr anchor="ctr" anchorCtr="0"/>
                <a:lstStyle/>
                <a:p>
                  <a:pPr>
                    <a:defRPr sz="700" b="1" i="0" u="none" strike="noStrike" baseline="0">
                      <a:solidFill>
                        <a:srgbClr val="333333"/>
                      </a:solidFill>
                      <a:latin typeface="Arial"/>
                      <a:ea typeface="Arial"/>
                      <a:cs typeface="Arial"/>
                    </a:defRPr>
                  </a:pPr>
                  <a:endParaRPr lang="pt-PT"/>
                </a:p>
              </c:txPr>
            </c:dLbl>
            <c:dLbl>
              <c:idx val="16"/>
              <c:numFmt formatCode="#,##0" sourceLinked="0"/>
              <c:spPr>
                <a:noFill/>
                <a:ln w="25400">
                  <a:noFill/>
                </a:ln>
              </c:spPr>
              <c:txPr>
                <a:bodyPr anchor="ctr" anchorCtr="0"/>
                <a:lstStyle/>
                <a:p>
                  <a:pPr>
                    <a:defRPr sz="700" b="1" i="0" u="none" strike="noStrike" baseline="0">
                      <a:solidFill>
                        <a:srgbClr val="333333"/>
                      </a:solidFill>
                      <a:latin typeface="Arial"/>
                      <a:ea typeface="Arial"/>
                      <a:cs typeface="Arial"/>
                    </a:defRPr>
                  </a:pPr>
                  <a:endParaRPr lang="pt-PT"/>
                </a:p>
              </c:txPr>
            </c:dLbl>
            <c:dLbl>
              <c:idx val="17"/>
              <c:numFmt formatCode="#,##0" sourceLinked="0"/>
              <c:spPr>
                <a:noFill/>
                <a:ln w="25400">
                  <a:noFill/>
                </a:ln>
              </c:spPr>
              <c:txPr>
                <a:bodyPr anchor="ctr" anchorCtr="0"/>
                <a:lstStyle/>
                <a:p>
                  <a:pPr>
                    <a:defRPr sz="700" b="1" i="0" u="none" strike="noStrike" baseline="0">
                      <a:solidFill>
                        <a:srgbClr val="333333"/>
                      </a:solidFill>
                      <a:latin typeface="Arial"/>
                      <a:ea typeface="Arial"/>
                      <a:cs typeface="Arial"/>
                    </a:defRPr>
                  </a:pPr>
                  <a:endParaRPr lang="pt-PT"/>
                </a:p>
              </c:txPr>
            </c:dLbl>
            <c:dLbl>
              <c:idx val="18"/>
              <c:numFmt formatCode="#,##0" sourceLinked="0"/>
              <c:spPr>
                <a:noFill/>
                <a:ln w="25400">
                  <a:noFill/>
                </a:ln>
              </c:spPr>
              <c:txPr>
                <a:bodyPr anchor="ctr" anchorCtr="0"/>
                <a:lstStyle/>
                <a:p>
                  <a:pPr>
                    <a:defRPr sz="700" b="1" i="0" u="none" strike="noStrike" baseline="0">
                      <a:solidFill>
                        <a:srgbClr val="333333"/>
                      </a:solidFill>
                      <a:latin typeface="Arial"/>
                      <a:ea typeface="Arial"/>
                      <a:cs typeface="Arial"/>
                    </a:defRPr>
                  </a:pPr>
                  <a:endParaRPr lang="pt-PT"/>
                </a:p>
              </c:txPr>
            </c:dLbl>
            <c:dLbl>
              <c:idx val="19"/>
              <c:numFmt formatCode="#,##0" sourceLinked="0"/>
              <c:spPr>
                <a:noFill/>
                <a:ln w="25400">
                  <a:noFill/>
                </a:ln>
              </c:spPr>
              <c:txPr>
                <a:bodyPr anchor="ctr" anchorCtr="0"/>
                <a:lstStyle/>
                <a:p>
                  <a:pPr>
                    <a:defRPr sz="700" b="1" i="0" u="none" strike="noStrike" baseline="0">
                      <a:solidFill>
                        <a:srgbClr val="333333"/>
                      </a:solidFill>
                      <a:latin typeface="Arial"/>
                      <a:ea typeface="Arial"/>
                      <a:cs typeface="Arial"/>
                    </a:defRPr>
                  </a:pPr>
                  <a:endParaRPr lang="pt-PT"/>
                </a:p>
              </c:txPr>
            </c:dLbl>
            <c:numFmt formatCode="#,##0" sourceLinked="0"/>
            <c:spPr>
              <a:noFill/>
              <a:ln w="25400">
                <a:noFill/>
              </a:ln>
            </c:spPr>
            <c:txPr>
              <a:bodyPr anchor="ctr" anchorCtr="0"/>
              <a:lstStyle/>
              <a:p>
                <a:pPr>
                  <a:defRPr sz="700" b="1" i="0" u="none" strike="noStrike" baseline="0">
                    <a:solidFill>
                      <a:srgbClr val="969696"/>
                    </a:solidFill>
                    <a:latin typeface="Arial"/>
                    <a:ea typeface="Arial"/>
                    <a:cs typeface="Arial"/>
                  </a:defRPr>
                </a:pPr>
                <a:endParaRPr lang="pt-PT"/>
              </a:p>
            </c:txPr>
            <c:dLblPos val="outEnd"/>
            <c:showVal val="1"/>
          </c:dLbls>
          <c:cat>
            <c:strLit>
              <c:ptCount val="2"/>
              <c:pt idx="0">
                <c:v> Feminino  </c:v>
              </c:pt>
              <c:pt idx="1">
                <c:v> Masculino  </c:v>
              </c:pt>
            </c:strLit>
          </c:cat>
          <c:val>
            <c:numLit>
              <c:formatCode>General</c:formatCode>
              <c:ptCount val="2"/>
              <c:pt idx="0">
                <c:v>139202</c:v>
              </c:pt>
              <c:pt idx="1">
                <c:v>132062</c:v>
              </c:pt>
            </c:numLit>
          </c:val>
        </c:ser>
        <c:gapWidth val="120"/>
        <c:axId val="108405888"/>
        <c:axId val="108407424"/>
      </c:barChart>
      <c:catAx>
        <c:axId val="108405888"/>
        <c:scaling>
          <c:orientation val="minMax"/>
        </c:scaling>
        <c:axPos val="l"/>
        <c:numFmt formatCode="General" sourceLinked="1"/>
        <c:tickLblPos val="nextTo"/>
        <c:spPr>
          <a:ln w="9525">
            <a:noFill/>
          </a:ln>
        </c:spPr>
        <c:txPr>
          <a:bodyPr rot="0" vert="horz"/>
          <a:lstStyle/>
          <a:p>
            <a:pPr>
              <a:defRPr sz="600" b="0" i="0" u="none" strike="noStrike" baseline="0">
                <a:solidFill>
                  <a:srgbClr val="333333"/>
                </a:solidFill>
                <a:latin typeface="Arial"/>
                <a:ea typeface="Arial"/>
                <a:cs typeface="Arial"/>
              </a:defRPr>
            </a:pPr>
            <a:endParaRPr lang="pt-PT"/>
          </a:p>
        </c:txPr>
        <c:crossAx val="108407424"/>
        <c:crosses val="autoZero"/>
        <c:auto val="1"/>
        <c:lblAlgn val="ctr"/>
        <c:lblOffset val="100"/>
        <c:tickLblSkip val="1"/>
        <c:tickMarkSkip val="1"/>
      </c:catAx>
      <c:valAx>
        <c:axId val="108407424"/>
        <c:scaling>
          <c:orientation val="minMax"/>
          <c:max val="200000"/>
        </c:scaling>
        <c:delete val="1"/>
        <c:axPos val="b"/>
        <c:majorGridlines>
          <c:spPr>
            <a:ln w="3175">
              <a:solidFill>
                <a:srgbClr val="FFF2E5"/>
              </a:solidFill>
              <a:prstDash val="sysDash"/>
            </a:ln>
          </c:spPr>
        </c:majorGridlines>
        <c:numFmt formatCode="General" sourceLinked="1"/>
        <c:tickLblPos val="none"/>
        <c:crossAx val="108405888"/>
        <c:crosses val="autoZero"/>
        <c:crossBetween val="between"/>
      </c:valAx>
      <c:spPr>
        <a:solidFill>
          <a:schemeClr val="accent6"/>
        </a:solidFill>
        <a:ln w="25400">
          <a:noFill/>
        </a:ln>
      </c:spPr>
    </c:plotArea>
    <c:plotVisOnly val="1"/>
    <c:dispBlanksAs val="gap"/>
  </c:chart>
  <c:spPr>
    <a:solidFill>
      <a:schemeClr val="accent5"/>
    </a:solidFill>
    <a:ln w="9525">
      <a:noFill/>
    </a:ln>
  </c:spPr>
  <c:txPr>
    <a:bodyPr/>
    <a:lstStyle/>
    <a:p>
      <a:pPr>
        <a:defRPr sz="700" b="0" i="0" u="none" strike="noStrike" baseline="0">
          <a:solidFill>
            <a:srgbClr val="333333"/>
          </a:solidFill>
          <a:latin typeface="Arial"/>
          <a:ea typeface="Arial"/>
          <a:cs typeface="Arial"/>
        </a:defRPr>
      </a:pPr>
      <a:endParaRPr lang="pt-PT"/>
    </a:p>
  </c:txPr>
  <c:printSettings>
    <c:headerFooter alignWithMargins="0"/>
    <c:pageMargins b="1" l="0.75000000000001465" r="0.75000000000001465" t="1" header="0" footer="0"/>
    <c:pageSetup orientation="portrait"/>
  </c:printSettings>
  <c:userShapes r:id="rId1"/>
</c:chartSpace>
</file>

<file path=xl/charts/chart8.xml><?xml version="1.0" encoding="utf-8"?>
<c:chartSpace xmlns:c="http://schemas.openxmlformats.org/drawingml/2006/chart" xmlns:a="http://schemas.openxmlformats.org/drawingml/2006/main" xmlns:r="http://schemas.openxmlformats.org/officeDocument/2006/relationships">
  <c:lang val="pt-PT"/>
  <c:chart>
    <c:title>
      <c:tx>
        <c:rich>
          <a:bodyPr/>
          <a:lstStyle/>
          <a:p>
            <a:pPr>
              <a:defRPr sz="700" b="1" i="0" u="none" strike="noStrike" baseline="0">
                <a:solidFill>
                  <a:srgbClr val="333333"/>
                </a:solidFill>
                <a:latin typeface="Arial"/>
                <a:ea typeface="Arial"/>
                <a:cs typeface="Arial"/>
              </a:defRPr>
            </a:pPr>
            <a:r>
              <a:rPr lang="pt-PT"/>
              <a:t>... por grupo etário </a:t>
            </a:r>
          </a:p>
        </c:rich>
      </c:tx>
      <c:layout>
        <c:manualLayout>
          <c:xMode val="edge"/>
          <c:yMode val="edge"/>
          <c:x val="0.45047851630224911"/>
          <c:y val="2.9868411235183037E-2"/>
        </c:manualLayout>
      </c:layout>
      <c:spPr>
        <a:noFill/>
        <a:ln w="25400">
          <a:noFill/>
        </a:ln>
      </c:spPr>
    </c:title>
    <c:plotArea>
      <c:layout>
        <c:manualLayout>
          <c:layoutTarget val="inner"/>
          <c:xMode val="edge"/>
          <c:yMode val="edge"/>
          <c:x val="0.31131250185759457"/>
          <c:y val="0.1245136186770428"/>
          <c:w val="0.67096951563846785"/>
          <c:h val="0.77431906614785995"/>
        </c:manualLayout>
      </c:layout>
      <c:barChart>
        <c:barDir val="bar"/>
        <c:grouping val="clustered"/>
        <c:ser>
          <c:idx val="0"/>
          <c:order val="0"/>
          <c:spPr>
            <a:solidFill>
              <a:srgbClr val="C0C0C0"/>
            </a:solidFill>
            <a:ln w="12700">
              <a:solidFill>
                <a:srgbClr val="808080"/>
              </a:solidFill>
              <a:prstDash val="solid"/>
            </a:ln>
          </c:spPr>
          <c:dLbls>
            <c:dLbl>
              <c:idx val="0"/>
              <c:layout>
                <c:manualLayout>
                  <c:x val="-7.3368539775902014E-3"/>
                  <c:y val="8.9336887363787726E-3"/>
                </c:manualLayout>
              </c:layout>
              <c:numFmt formatCode="#,##0" sourceLinked="0"/>
              <c:spPr>
                <a:noFill/>
                <a:ln w="25400">
                  <a:noFill/>
                </a:ln>
              </c:spPr>
              <c:txPr>
                <a:bodyPr/>
                <a:lstStyle/>
                <a:p>
                  <a:pPr>
                    <a:defRPr sz="700" b="1" i="0" u="none" strike="noStrike" baseline="0">
                      <a:solidFill>
                        <a:srgbClr val="333333"/>
                      </a:solidFill>
                      <a:latin typeface="Arial"/>
                      <a:ea typeface="Arial"/>
                      <a:cs typeface="Arial"/>
                    </a:defRPr>
                  </a:pPr>
                  <a:endParaRPr lang="pt-PT"/>
                </a:p>
              </c:txPr>
              <c:dLblPos val="outEnd"/>
              <c:showVal val="1"/>
            </c:dLbl>
            <c:dLbl>
              <c:idx val="1"/>
              <c:numFmt formatCode="#,##0" sourceLinked="0"/>
              <c:spPr>
                <a:noFill/>
                <a:ln w="25400">
                  <a:noFill/>
                </a:ln>
              </c:spPr>
              <c:txPr>
                <a:bodyPr/>
                <a:lstStyle/>
                <a:p>
                  <a:pPr>
                    <a:defRPr sz="700" b="1" i="0" u="none" strike="noStrike" baseline="0">
                      <a:solidFill>
                        <a:srgbClr val="333333"/>
                      </a:solidFill>
                      <a:latin typeface="Arial"/>
                      <a:ea typeface="Arial"/>
                      <a:cs typeface="Arial"/>
                    </a:defRPr>
                  </a:pPr>
                  <a:endParaRPr lang="pt-PT"/>
                </a:p>
              </c:txPr>
            </c:dLbl>
            <c:dLbl>
              <c:idx val="2"/>
              <c:numFmt formatCode="#,##0" sourceLinked="0"/>
              <c:spPr>
                <a:noFill/>
                <a:ln w="25400">
                  <a:noFill/>
                </a:ln>
              </c:spPr>
              <c:txPr>
                <a:bodyPr/>
                <a:lstStyle/>
                <a:p>
                  <a:pPr>
                    <a:defRPr sz="700" b="1" i="0" u="none" strike="noStrike" baseline="0">
                      <a:solidFill>
                        <a:srgbClr val="333333"/>
                      </a:solidFill>
                      <a:latin typeface="Arial"/>
                      <a:ea typeface="Arial"/>
                      <a:cs typeface="Arial"/>
                    </a:defRPr>
                  </a:pPr>
                  <a:endParaRPr lang="pt-PT"/>
                </a:p>
              </c:txPr>
            </c:dLbl>
            <c:dLbl>
              <c:idx val="3"/>
              <c:numFmt formatCode="#,##0" sourceLinked="0"/>
              <c:spPr>
                <a:noFill/>
                <a:ln w="25400">
                  <a:noFill/>
                </a:ln>
              </c:spPr>
              <c:txPr>
                <a:bodyPr/>
                <a:lstStyle/>
                <a:p>
                  <a:pPr>
                    <a:defRPr sz="700" b="1" i="0" u="none" strike="noStrike" baseline="0">
                      <a:solidFill>
                        <a:srgbClr val="333333"/>
                      </a:solidFill>
                      <a:latin typeface="Arial"/>
                      <a:ea typeface="Arial"/>
                      <a:cs typeface="Arial"/>
                    </a:defRPr>
                  </a:pPr>
                  <a:endParaRPr lang="pt-PT"/>
                </a:p>
              </c:txPr>
            </c:dLbl>
            <c:dLbl>
              <c:idx val="4"/>
              <c:numFmt formatCode="#,##0" sourceLinked="0"/>
              <c:spPr>
                <a:noFill/>
                <a:ln w="25400">
                  <a:noFill/>
                </a:ln>
              </c:spPr>
              <c:txPr>
                <a:bodyPr/>
                <a:lstStyle/>
                <a:p>
                  <a:pPr>
                    <a:defRPr sz="700" b="1" i="0" u="none" strike="noStrike" baseline="0">
                      <a:solidFill>
                        <a:srgbClr val="333333"/>
                      </a:solidFill>
                      <a:latin typeface="Arial"/>
                      <a:ea typeface="Arial"/>
                      <a:cs typeface="Arial"/>
                    </a:defRPr>
                  </a:pPr>
                  <a:endParaRPr lang="pt-PT"/>
                </a:p>
              </c:txPr>
            </c:dLbl>
            <c:dLbl>
              <c:idx val="5"/>
              <c:numFmt formatCode="#,##0" sourceLinked="0"/>
              <c:spPr>
                <a:noFill/>
                <a:ln w="25400">
                  <a:noFill/>
                </a:ln>
              </c:spPr>
              <c:txPr>
                <a:bodyPr/>
                <a:lstStyle/>
                <a:p>
                  <a:pPr>
                    <a:defRPr sz="700" b="1" i="0" u="none" strike="noStrike" baseline="0">
                      <a:solidFill>
                        <a:srgbClr val="333333"/>
                      </a:solidFill>
                      <a:latin typeface="Arial"/>
                      <a:ea typeface="Arial"/>
                      <a:cs typeface="Arial"/>
                    </a:defRPr>
                  </a:pPr>
                  <a:endParaRPr lang="pt-PT"/>
                </a:p>
              </c:txPr>
            </c:dLbl>
            <c:dLbl>
              <c:idx val="6"/>
              <c:numFmt formatCode="#,##0" sourceLinked="0"/>
              <c:spPr>
                <a:noFill/>
                <a:ln w="25400">
                  <a:noFill/>
                </a:ln>
              </c:spPr>
              <c:txPr>
                <a:bodyPr/>
                <a:lstStyle/>
                <a:p>
                  <a:pPr>
                    <a:defRPr sz="700" b="1" i="0" u="none" strike="noStrike" baseline="0">
                      <a:solidFill>
                        <a:srgbClr val="333333"/>
                      </a:solidFill>
                      <a:latin typeface="Arial"/>
                      <a:ea typeface="Arial"/>
                      <a:cs typeface="Arial"/>
                    </a:defRPr>
                  </a:pPr>
                  <a:endParaRPr lang="pt-PT"/>
                </a:p>
              </c:txPr>
            </c:dLbl>
            <c:dLbl>
              <c:idx val="7"/>
              <c:numFmt formatCode="#,##0" sourceLinked="0"/>
              <c:spPr>
                <a:noFill/>
                <a:ln w="25400">
                  <a:noFill/>
                </a:ln>
              </c:spPr>
              <c:txPr>
                <a:bodyPr/>
                <a:lstStyle/>
                <a:p>
                  <a:pPr>
                    <a:defRPr sz="700" b="1" i="0" u="none" strike="noStrike" baseline="0">
                      <a:solidFill>
                        <a:srgbClr val="333333"/>
                      </a:solidFill>
                      <a:latin typeface="Arial"/>
                      <a:ea typeface="Arial"/>
                      <a:cs typeface="Arial"/>
                    </a:defRPr>
                  </a:pPr>
                  <a:endParaRPr lang="pt-PT"/>
                </a:p>
              </c:txPr>
            </c:dLbl>
            <c:dLbl>
              <c:idx val="8"/>
              <c:numFmt formatCode="#,##0" sourceLinked="0"/>
              <c:spPr>
                <a:noFill/>
                <a:ln w="25400">
                  <a:noFill/>
                </a:ln>
              </c:spPr>
              <c:txPr>
                <a:bodyPr/>
                <a:lstStyle/>
                <a:p>
                  <a:pPr>
                    <a:defRPr sz="700" b="1" i="0" u="none" strike="noStrike" baseline="0">
                      <a:solidFill>
                        <a:srgbClr val="333333"/>
                      </a:solidFill>
                      <a:latin typeface="Arial"/>
                      <a:ea typeface="Arial"/>
                      <a:cs typeface="Arial"/>
                    </a:defRPr>
                  </a:pPr>
                  <a:endParaRPr lang="pt-PT"/>
                </a:p>
              </c:txPr>
            </c:dLbl>
            <c:dLbl>
              <c:idx val="9"/>
              <c:numFmt formatCode="#,##0" sourceLinked="0"/>
              <c:spPr>
                <a:noFill/>
                <a:ln w="25400">
                  <a:noFill/>
                </a:ln>
              </c:spPr>
              <c:txPr>
                <a:bodyPr/>
                <a:lstStyle/>
                <a:p>
                  <a:pPr>
                    <a:defRPr sz="700" b="1" i="0" u="none" strike="noStrike" baseline="0">
                      <a:solidFill>
                        <a:srgbClr val="333333"/>
                      </a:solidFill>
                      <a:latin typeface="Arial"/>
                      <a:ea typeface="Arial"/>
                      <a:cs typeface="Arial"/>
                    </a:defRPr>
                  </a:pPr>
                  <a:endParaRPr lang="pt-PT"/>
                </a:p>
              </c:txPr>
            </c:dLbl>
            <c:dLbl>
              <c:idx val="10"/>
              <c:numFmt formatCode="#,##0" sourceLinked="0"/>
              <c:spPr>
                <a:noFill/>
                <a:ln w="25400">
                  <a:noFill/>
                </a:ln>
              </c:spPr>
              <c:txPr>
                <a:bodyPr/>
                <a:lstStyle/>
                <a:p>
                  <a:pPr>
                    <a:defRPr sz="700" b="1" i="0" u="none" strike="noStrike" baseline="0">
                      <a:solidFill>
                        <a:srgbClr val="333333"/>
                      </a:solidFill>
                      <a:latin typeface="Arial"/>
                      <a:ea typeface="Arial"/>
                      <a:cs typeface="Arial"/>
                    </a:defRPr>
                  </a:pPr>
                  <a:endParaRPr lang="pt-PT"/>
                </a:p>
              </c:txPr>
            </c:dLbl>
            <c:dLbl>
              <c:idx val="11"/>
              <c:numFmt formatCode="#,##0" sourceLinked="0"/>
              <c:spPr>
                <a:noFill/>
                <a:ln w="25400">
                  <a:noFill/>
                </a:ln>
              </c:spPr>
              <c:txPr>
                <a:bodyPr/>
                <a:lstStyle/>
                <a:p>
                  <a:pPr>
                    <a:defRPr sz="700" b="1" i="0" u="none" strike="noStrike" baseline="0">
                      <a:solidFill>
                        <a:srgbClr val="333333"/>
                      </a:solidFill>
                      <a:latin typeface="Arial"/>
                      <a:ea typeface="Arial"/>
                      <a:cs typeface="Arial"/>
                    </a:defRPr>
                  </a:pPr>
                  <a:endParaRPr lang="pt-PT"/>
                </a:p>
              </c:txPr>
            </c:dLbl>
            <c:dLbl>
              <c:idx val="12"/>
              <c:numFmt formatCode="#,##0" sourceLinked="0"/>
              <c:spPr>
                <a:noFill/>
                <a:ln w="25400">
                  <a:noFill/>
                </a:ln>
              </c:spPr>
              <c:txPr>
                <a:bodyPr/>
                <a:lstStyle/>
                <a:p>
                  <a:pPr>
                    <a:defRPr sz="700" b="1" i="0" u="none" strike="noStrike" baseline="0">
                      <a:solidFill>
                        <a:srgbClr val="333333"/>
                      </a:solidFill>
                      <a:latin typeface="Arial"/>
                      <a:ea typeface="Arial"/>
                      <a:cs typeface="Arial"/>
                    </a:defRPr>
                  </a:pPr>
                  <a:endParaRPr lang="pt-PT"/>
                </a:p>
              </c:txPr>
            </c:dLbl>
            <c:dLbl>
              <c:idx val="13"/>
              <c:numFmt formatCode="#,##0" sourceLinked="0"/>
              <c:spPr>
                <a:noFill/>
                <a:ln w="25400">
                  <a:noFill/>
                </a:ln>
              </c:spPr>
              <c:txPr>
                <a:bodyPr/>
                <a:lstStyle/>
                <a:p>
                  <a:pPr>
                    <a:defRPr sz="700" b="1" i="0" u="none" strike="noStrike" baseline="0">
                      <a:solidFill>
                        <a:srgbClr val="333333"/>
                      </a:solidFill>
                      <a:latin typeface="Arial"/>
                      <a:ea typeface="Arial"/>
                      <a:cs typeface="Arial"/>
                    </a:defRPr>
                  </a:pPr>
                  <a:endParaRPr lang="pt-PT"/>
                </a:p>
              </c:txPr>
            </c:dLbl>
            <c:dLbl>
              <c:idx val="14"/>
              <c:numFmt formatCode="#,##0" sourceLinked="0"/>
              <c:spPr>
                <a:noFill/>
                <a:ln w="25400">
                  <a:noFill/>
                </a:ln>
              </c:spPr>
              <c:txPr>
                <a:bodyPr/>
                <a:lstStyle/>
                <a:p>
                  <a:pPr>
                    <a:defRPr sz="700" b="1" i="0" u="none" strike="noStrike" baseline="0">
                      <a:solidFill>
                        <a:srgbClr val="333333"/>
                      </a:solidFill>
                      <a:latin typeface="Arial"/>
                      <a:ea typeface="Arial"/>
                      <a:cs typeface="Arial"/>
                    </a:defRPr>
                  </a:pPr>
                  <a:endParaRPr lang="pt-PT"/>
                </a:p>
              </c:txPr>
            </c:dLbl>
            <c:dLbl>
              <c:idx val="15"/>
              <c:numFmt formatCode="#,##0" sourceLinked="0"/>
              <c:spPr>
                <a:noFill/>
                <a:ln w="25400">
                  <a:noFill/>
                </a:ln>
              </c:spPr>
              <c:txPr>
                <a:bodyPr/>
                <a:lstStyle/>
                <a:p>
                  <a:pPr>
                    <a:defRPr sz="700" b="1" i="0" u="none" strike="noStrike" baseline="0">
                      <a:solidFill>
                        <a:srgbClr val="333333"/>
                      </a:solidFill>
                      <a:latin typeface="Arial"/>
                      <a:ea typeface="Arial"/>
                      <a:cs typeface="Arial"/>
                    </a:defRPr>
                  </a:pPr>
                  <a:endParaRPr lang="pt-PT"/>
                </a:p>
              </c:txPr>
            </c:dLbl>
            <c:dLbl>
              <c:idx val="16"/>
              <c:numFmt formatCode="#,##0" sourceLinked="0"/>
              <c:spPr>
                <a:noFill/>
                <a:ln w="25400">
                  <a:noFill/>
                </a:ln>
              </c:spPr>
              <c:txPr>
                <a:bodyPr/>
                <a:lstStyle/>
                <a:p>
                  <a:pPr>
                    <a:defRPr sz="700" b="1" i="0" u="none" strike="noStrike" baseline="0">
                      <a:solidFill>
                        <a:srgbClr val="333333"/>
                      </a:solidFill>
                      <a:latin typeface="Arial"/>
                      <a:ea typeface="Arial"/>
                      <a:cs typeface="Arial"/>
                    </a:defRPr>
                  </a:pPr>
                  <a:endParaRPr lang="pt-PT"/>
                </a:p>
              </c:txPr>
            </c:dLbl>
            <c:dLbl>
              <c:idx val="17"/>
              <c:numFmt formatCode="#,##0" sourceLinked="0"/>
              <c:spPr>
                <a:noFill/>
                <a:ln w="25400">
                  <a:noFill/>
                </a:ln>
              </c:spPr>
              <c:txPr>
                <a:bodyPr/>
                <a:lstStyle/>
                <a:p>
                  <a:pPr>
                    <a:defRPr sz="700" b="1" i="0" u="none" strike="noStrike" baseline="0">
                      <a:solidFill>
                        <a:srgbClr val="333333"/>
                      </a:solidFill>
                      <a:latin typeface="Arial"/>
                      <a:ea typeface="Arial"/>
                      <a:cs typeface="Arial"/>
                    </a:defRPr>
                  </a:pPr>
                  <a:endParaRPr lang="pt-PT"/>
                </a:p>
              </c:txPr>
            </c:dLbl>
            <c:dLbl>
              <c:idx val="18"/>
              <c:numFmt formatCode="#,##0" sourceLinked="0"/>
              <c:spPr>
                <a:noFill/>
                <a:ln w="25400">
                  <a:noFill/>
                </a:ln>
              </c:spPr>
              <c:txPr>
                <a:bodyPr/>
                <a:lstStyle/>
                <a:p>
                  <a:pPr>
                    <a:defRPr sz="700" b="1" i="0" u="none" strike="noStrike" baseline="0">
                      <a:solidFill>
                        <a:srgbClr val="333333"/>
                      </a:solidFill>
                      <a:latin typeface="Arial"/>
                      <a:ea typeface="Arial"/>
                      <a:cs typeface="Arial"/>
                    </a:defRPr>
                  </a:pPr>
                  <a:endParaRPr lang="pt-PT"/>
                </a:p>
              </c:txPr>
            </c:dLbl>
            <c:dLbl>
              <c:idx val="19"/>
              <c:numFmt formatCode="#,##0" sourceLinked="0"/>
              <c:spPr>
                <a:noFill/>
                <a:ln w="25400">
                  <a:noFill/>
                </a:ln>
              </c:spPr>
              <c:txPr>
                <a:bodyPr/>
                <a:lstStyle/>
                <a:p>
                  <a:pPr>
                    <a:defRPr sz="700" b="1" i="0" u="none" strike="noStrike" baseline="0">
                      <a:solidFill>
                        <a:srgbClr val="333333"/>
                      </a:solidFill>
                      <a:latin typeface="Arial"/>
                      <a:ea typeface="Arial"/>
                      <a:cs typeface="Arial"/>
                    </a:defRPr>
                  </a:pPr>
                  <a:endParaRPr lang="pt-PT"/>
                </a:p>
              </c:txPr>
            </c:dLbl>
            <c:numFmt formatCode="#,##0" sourceLinked="0"/>
            <c:spPr>
              <a:noFill/>
              <a:ln w="25400">
                <a:noFill/>
              </a:ln>
            </c:spPr>
            <c:txPr>
              <a:bodyPr/>
              <a:lstStyle/>
              <a:p>
                <a:pPr>
                  <a:defRPr sz="700" b="1" i="0" u="none" strike="noStrike" baseline="0">
                    <a:solidFill>
                      <a:srgbClr val="969696"/>
                    </a:solidFill>
                    <a:latin typeface="Arial"/>
                    <a:ea typeface="Arial"/>
                    <a:cs typeface="Arial"/>
                  </a:defRPr>
                </a:pPr>
                <a:endParaRPr lang="pt-PT"/>
              </a:p>
            </c:txPr>
            <c:dLblPos val="outEnd"/>
            <c:showVal val="1"/>
          </c:dLbls>
          <c:cat>
            <c:strLit>
              <c:ptCount val="13"/>
              <c:pt idx="0">
                <c:v>&lt;18 anos</c:v>
              </c:pt>
              <c:pt idx="1">
                <c:v>18 anos</c:v>
              </c:pt>
              <c:pt idx="2">
                <c:v>19 anos</c:v>
              </c:pt>
              <c:pt idx="3">
                <c:v>20 a 24 anos</c:v>
              </c:pt>
              <c:pt idx="4">
                <c:v>25 a 29 anos</c:v>
              </c:pt>
              <c:pt idx="5">
                <c:v>30 a 34 anos</c:v>
              </c:pt>
              <c:pt idx="6">
                <c:v>35 a 39 anos</c:v>
              </c:pt>
              <c:pt idx="7">
                <c:v>40 a 44 anos</c:v>
              </c:pt>
              <c:pt idx="8">
                <c:v>45 a 49 anos</c:v>
              </c:pt>
              <c:pt idx="9">
                <c:v>50 a 54 anos</c:v>
              </c:pt>
              <c:pt idx="10">
                <c:v>55 a 59 anos</c:v>
              </c:pt>
              <c:pt idx="11">
                <c:v>60 a 64 anos</c:v>
              </c:pt>
              <c:pt idx="12">
                <c:v>&gt;=65 anos</c:v>
              </c:pt>
            </c:strLit>
          </c:cat>
          <c:val>
            <c:numLit>
              <c:formatCode>General</c:formatCode>
              <c:ptCount val="13"/>
              <c:pt idx="0">
                <c:v>95045</c:v>
              </c:pt>
              <c:pt idx="1">
                <c:v>5409</c:v>
              </c:pt>
              <c:pt idx="2">
                <c:v>5335</c:v>
              </c:pt>
              <c:pt idx="3">
                <c:v>20415</c:v>
              </c:pt>
              <c:pt idx="4">
                <c:v>15911</c:v>
              </c:pt>
              <c:pt idx="5">
                <c:v>16602</c:v>
              </c:pt>
              <c:pt idx="6">
                <c:v>20133</c:v>
              </c:pt>
              <c:pt idx="7">
                <c:v>21723</c:v>
              </c:pt>
              <c:pt idx="8">
                <c:v>21938</c:v>
              </c:pt>
              <c:pt idx="9">
                <c:v>19944</c:v>
              </c:pt>
              <c:pt idx="10">
                <c:v>15992</c:v>
              </c:pt>
              <c:pt idx="11">
                <c:v>10544</c:v>
              </c:pt>
              <c:pt idx="12">
                <c:v>2273</c:v>
              </c:pt>
            </c:numLit>
          </c:val>
        </c:ser>
        <c:gapWidth val="30"/>
        <c:axId val="108964096"/>
        <c:axId val="108982272"/>
      </c:barChart>
      <c:catAx>
        <c:axId val="108964096"/>
        <c:scaling>
          <c:orientation val="minMax"/>
        </c:scaling>
        <c:axPos val="l"/>
        <c:numFmt formatCode="General" sourceLinked="1"/>
        <c:tickLblPos val="nextTo"/>
        <c:spPr>
          <a:ln w="9525">
            <a:noFill/>
          </a:ln>
        </c:spPr>
        <c:txPr>
          <a:bodyPr rot="0" vert="horz"/>
          <a:lstStyle/>
          <a:p>
            <a:pPr>
              <a:defRPr sz="600" b="0" i="0" u="none" strike="noStrike" baseline="0">
                <a:solidFill>
                  <a:srgbClr val="333333"/>
                </a:solidFill>
                <a:latin typeface="Arial"/>
                <a:ea typeface="Arial"/>
                <a:cs typeface="Arial"/>
              </a:defRPr>
            </a:pPr>
            <a:endParaRPr lang="pt-PT"/>
          </a:p>
        </c:txPr>
        <c:crossAx val="108982272"/>
        <c:crosses val="autoZero"/>
        <c:auto val="1"/>
        <c:lblAlgn val="ctr"/>
        <c:lblOffset val="100"/>
        <c:tickLblSkip val="1"/>
        <c:tickMarkSkip val="1"/>
      </c:catAx>
      <c:valAx>
        <c:axId val="108982272"/>
        <c:scaling>
          <c:orientation val="minMax"/>
          <c:max val="140000"/>
          <c:min val="0"/>
        </c:scaling>
        <c:axPos val="b"/>
        <c:majorGridlines>
          <c:spPr>
            <a:ln w="3175">
              <a:solidFill>
                <a:srgbClr val="FFF2E5"/>
              </a:solidFill>
              <a:prstDash val="sysDash"/>
            </a:ln>
          </c:spPr>
        </c:majorGridlines>
        <c:numFmt formatCode="General" sourceLinked="1"/>
        <c:tickLblPos val="none"/>
        <c:spPr>
          <a:ln w="9525">
            <a:noFill/>
          </a:ln>
        </c:spPr>
        <c:txPr>
          <a:bodyPr rot="0" vert="horz"/>
          <a:lstStyle/>
          <a:p>
            <a:pPr>
              <a:defRPr sz="700" b="0" i="0" u="none" strike="noStrike" baseline="0">
                <a:solidFill>
                  <a:srgbClr val="333333"/>
                </a:solidFill>
                <a:latin typeface="Arial"/>
                <a:ea typeface="Arial"/>
                <a:cs typeface="Arial"/>
              </a:defRPr>
            </a:pPr>
            <a:endParaRPr lang="pt-PT"/>
          </a:p>
        </c:txPr>
        <c:crossAx val="108964096"/>
        <c:crosses val="autoZero"/>
        <c:crossBetween val="between"/>
      </c:valAx>
      <c:spPr>
        <a:solidFill>
          <a:schemeClr val="accent6"/>
        </a:solidFill>
        <a:ln w="25400">
          <a:noFill/>
        </a:ln>
      </c:spPr>
    </c:plotArea>
    <c:plotVisOnly val="1"/>
    <c:dispBlanksAs val="gap"/>
  </c:chart>
  <c:spPr>
    <a:solidFill>
      <a:schemeClr val="accent5"/>
    </a:solidFill>
    <a:ln w="9525">
      <a:noFill/>
    </a:ln>
  </c:spPr>
  <c:txPr>
    <a:bodyPr/>
    <a:lstStyle/>
    <a:p>
      <a:pPr>
        <a:defRPr sz="700" b="0" i="0" u="none" strike="noStrike" baseline="0">
          <a:solidFill>
            <a:srgbClr val="333333"/>
          </a:solidFill>
          <a:latin typeface="Arial"/>
          <a:ea typeface="Arial"/>
          <a:cs typeface="Arial"/>
        </a:defRPr>
      </a:pPr>
      <a:endParaRPr lang="pt-PT"/>
    </a:p>
  </c:txPr>
  <c:printSettings>
    <c:headerFooter alignWithMargins="0"/>
    <c:pageMargins b="0.19685039370078738" l="0.19685039370078738" r="0.19685039370078738" t="0.19685039370078738" header="0" footer="0"/>
    <c:pageSetup orientation="portrait"/>
  </c:printSettings>
  <c:userShapes r:id="rId1"/>
</c:chartSpace>
</file>

<file path=xl/charts/chart9.xml><?xml version="1.0" encoding="utf-8"?>
<c:chartSpace xmlns:c="http://schemas.openxmlformats.org/drawingml/2006/chart" xmlns:a="http://schemas.openxmlformats.org/drawingml/2006/main" xmlns:r="http://schemas.openxmlformats.org/officeDocument/2006/relationships">
  <c:lang val="pt-PT"/>
  <c:chart>
    <c:title>
      <c:tx>
        <c:rich>
          <a:bodyPr/>
          <a:lstStyle/>
          <a:p>
            <a:pPr>
              <a:defRPr sz="700" b="1" i="0" u="none" strike="noStrike" baseline="0">
                <a:solidFill>
                  <a:schemeClr val="accent1"/>
                </a:solidFill>
                <a:latin typeface="Arial"/>
                <a:ea typeface="Arial"/>
                <a:cs typeface="Arial"/>
              </a:defRPr>
            </a:pPr>
            <a:r>
              <a:rPr lang="pt-PT">
                <a:solidFill>
                  <a:schemeClr val="accent1"/>
                </a:solidFill>
              </a:rPr>
              <a:t>... por centro distrital</a:t>
            </a:r>
          </a:p>
        </c:rich>
      </c:tx>
      <c:layout>
        <c:manualLayout>
          <c:xMode val="edge"/>
          <c:yMode val="edge"/>
          <c:x val="0.23284296779975672"/>
          <c:y val="7.3265392234690016E-2"/>
        </c:manualLayout>
      </c:layout>
      <c:spPr>
        <a:noFill/>
        <a:ln w="25400">
          <a:noFill/>
        </a:ln>
      </c:spPr>
    </c:title>
    <c:plotArea>
      <c:layout>
        <c:manualLayout>
          <c:layoutTarget val="inner"/>
          <c:xMode val="edge"/>
          <c:yMode val="edge"/>
          <c:x val="0.41081417121571046"/>
          <c:y val="0.19148891129753196"/>
          <c:w val="0.53736636578963837"/>
          <c:h val="0.78169166183927363"/>
        </c:manualLayout>
      </c:layout>
      <c:barChart>
        <c:barDir val="bar"/>
        <c:grouping val="clustered"/>
        <c:ser>
          <c:idx val="0"/>
          <c:order val="0"/>
          <c:spPr>
            <a:solidFill>
              <a:schemeClr val="tx2"/>
            </a:solidFill>
            <a:ln w="12700">
              <a:solidFill>
                <a:schemeClr val="tx2"/>
              </a:solidFill>
              <a:prstDash val="solid"/>
            </a:ln>
          </c:spPr>
          <c:cat>
            <c:strRef>
              <c:f>'18ssocial'!$C$9:$C$28</c:f>
              <c:strCache>
                <c:ptCount val="20"/>
                <c:pt idx="0">
                  <c:v>Aveiro</c:v>
                </c:pt>
                <c:pt idx="1">
                  <c:v>Beja</c:v>
                </c:pt>
                <c:pt idx="2">
                  <c:v>Braga</c:v>
                </c:pt>
                <c:pt idx="3">
                  <c:v>Bragança</c:v>
                </c:pt>
                <c:pt idx="4">
                  <c:v>Castelo Branco</c:v>
                </c:pt>
                <c:pt idx="5">
                  <c:v>Coimbra</c:v>
                </c:pt>
                <c:pt idx="6">
                  <c:v>Évora</c:v>
                </c:pt>
                <c:pt idx="7">
                  <c:v>Faro</c:v>
                </c:pt>
                <c:pt idx="8">
                  <c:v>Guarda</c:v>
                </c:pt>
                <c:pt idx="9">
                  <c:v>Leiria</c:v>
                </c:pt>
                <c:pt idx="10">
                  <c:v>Lisboa</c:v>
                </c:pt>
                <c:pt idx="11">
                  <c:v>Portalegre</c:v>
                </c:pt>
                <c:pt idx="12">
                  <c:v>Porto</c:v>
                </c:pt>
                <c:pt idx="13">
                  <c:v>Santarém</c:v>
                </c:pt>
                <c:pt idx="14">
                  <c:v>Setúbal</c:v>
                </c:pt>
                <c:pt idx="15">
                  <c:v>Viana do Castelo</c:v>
                </c:pt>
                <c:pt idx="16">
                  <c:v>Vila Real</c:v>
                </c:pt>
                <c:pt idx="17">
                  <c:v>Viseu</c:v>
                </c:pt>
                <c:pt idx="18">
                  <c:v>Açores</c:v>
                </c:pt>
                <c:pt idx="19">
                  <c:v>Madeira</c:v>
                </c:pt>
              </c:strCache>
            </c:strRef>
          </c:cat>
          <c:val>
            <c:numRef>
              <c:f>'18ssocial'!$O$9:$O$28</c:f>
              <c:numCache>
                <c:formatCode>#,##0</c:formatCode>
                <c:ptCount val="20"/>
                <c:pt idx="0">
                  <c:v>4877</c:v>
                </c:pt>
                <c:pt idx="1">
                  <c:v>1828</c:v>
                </c:pt>
                <c:pt idx="2">
                  <c:v>4433</c:v>
                </c:pt>
                <c:pt idx="3">
                  <c:v>822</c:v>
                </c:pt>
                <c:pt idx="4">
                  <c:v>1582</c:v>
                </c:pt>
                <c:pt idx="5">
                  <c:v>3856</c:v>
                </c:pt>
                <c:pt idx="6">
                  <c:v>1513</c:v>
                </c:pt>
                <c:pt idx="7">
                  <c:v>4148</c:v>
                </c:pt>
                <c:pt idx="8">
                  <c:v>1453</c:v>
                </c:pt>
                <c:pt idx="9">
                  <c:v>2705</c:v>
                </c:pt>
                <c:pt idx="10">
                  <c:v>22280</c:v>
                </c:pt>
                <c:pt idx="11">
                  <c:v>1444</c:v>
                </c:pt>
                <c:pt idx="12">
                  <c:v>31658</c:v>
                </c:pt>
                <c:pt idx="13">
                  <c:v>2802</c:v>
                </c:pt>
                <c:pt idx="14">
                  <c:v>8948</c:v>
                </c:pt>
                <c:pt idx="15">
                  <c:v>1373</c:v>
                </c:pt>
                <c:pt idx="16">
                  <c:v>2538</c:v>
                </c:pt>
                <c:pt idx="17">
                  <c:v>3640</c:v>
                </c:pt>
                <c:pt idx="18">
                  <c:v>5812</c:v>
                </c:pt>
                <c:pt idx="19">
                  <c:v>2081</c:v>
                </c:pt>
              </c:numCache>
            </c:numRef>
          </c:val>
        </c:ser>
        <c:gapWidth val="30"/>
        <c:axId val="108469248"/>
        <c:axId val="108499712"/>
      </c:barChart>
      <c:catAx>
        <c:axId val="108469248"/>
        <c:scaling>
          <c:orientation val="maxMin"/>
        </c:scaling>
        <c:axPos val="l"/>
        <c:numFmt formatCode="General" sourceLinked="1"/>
        <c:tickLblPos val="nextTo"/>
        <c:spPr>
          <a:ln w="9525">
            <a:noFill/>
          </a:ln>
        </c:spPr>
        <c:txPr>
          <a:bodyPr rot="0" vert="horz"/>
          <a:lstStyle/>
          <a:p>
            <a:pPr>
              <a:defRPr sz="600" b="1" i="0" u="none" strike="noStrike" baseline="0">
                <a:solidFill>
                  <a:schemeClr val="accent1"/>
                </a:solidFill>
                <a:latin typeface="Arial"/>
                <a:ea typeface="Arial"/>
                <a:cs typeface="Arial"/>
              </a:defRPr>
            </a:pPr>
            <a:endParaRPr lang="pt-PT"/>
          </a:p>
        </c:txPr>
        <c:crossAx val="108499712"/>
        <c:crosses val="autoZero"/>
        <c:auto val="1"/>
        <c:lblAlgn val="ctr"/>
        <c:lblOffset val="100"/>
        <c:tickLblSkip val="1"/>
        <c:tickMarkSkip val="1"/>
      </c:catAx>
      <c:valAx>
        <c:axId val="108499712"/>
        <c:scaling>
          <c:orientation val="minMax"/>
          <c:max val="35000"/>
          <c:min val="0"/>
        </c:scaling>
        <c:axPos val="t"/>
        <c:majorGridlines>
          <c:spPr>
            <a:ln w="3175">
              <a:solidFill>
                <a:srgbClr val="FFF2E5"/>
              </a:solidFill>
              <a:prstDash val="sysDash"/>
            </a:ln>
          </c:spPr>
        </c:majorGridlines>
        <c:numFmt formatCode="#,##0" sourceLinked="1"/>
        <c:tickLblPos val="none"/>
        <c:spPr>
          <a:ln w="9525">
            <a:noFill/>
          </a:ln>
        </c:spPr>
        <c:txPr>
          <a:bodyPr rot="0" vert="horz"/>
          <a:lstStyle/>
          <a:p>
            <a:pPr>
              <a:defRPr sz="700" b="0" i="0" u="none" strike="noStrike" baseline="0">
                <a:solidFill>
                  <a:srgbClr val="333333"/>
                </a:solidFill>
                <a:latin typeface="Arial"/>
                <a:ea typeface="Arial"/>
                <a:cs typeface="Arial"/>
              </a:defRPr>
            </a:pPr>
            <a:endParaRPr lang="pt-PT"/>
          </a:p>
        </c:txPr>
        <c:crossAx val="108469248"/>
        <c:crosses val="autoZero"/>
        <c:crossBetween val="between"/>
      </c:valAx>
      <c:spPr>
        <a:solidFill>
          <a:schemeClr val="accent6"/>
        </a:solidFill>
        <a:ln w="25400">
          <a:noFill/>
        </a:ln>
      </c:spPr>
    </c:plotArea>
    <c:plotVisOnly val="1"/>
    <c:dispBlanksAs val="gap"/>
  </c:chart>
  <c:spPr>
    <a:solidFill>
      <a:schemeClr val="accent5"/>
    </a:solidFill>
    <a:ln w="9525">
      <a:noFill/>
    </a:ln>
  </c:spPr>
  <c:txPr>
    <a:bodyPr/>
    <a:lstStyle/>
    <a:p>
      <a:pPr>
        <a:defRPr sz="700" b="0" i="0" u="none" strike="noStrike" baseline="0">
          <a:solidFill>
            <a:srgbClr val="333333"/>
          </a:solidFill>
          <a:latin typeface="Arial"/>
          <a:ea typeface="Arial"/>
          <a:cs typeface="Arial"/>
        </a:defRPr>
      </a:pPr>
      <a:endParaRPr lang="pt-PT"/>
    </a:p>
  </c:txPr>
  <c:printSettings>
    <c:headerFooter alignWithMargins="0"/>
    <c:pageMargins b="1" l="0.75000000000001465" r="0.75000000000001465" t="1" header="0" footer="0"/>
    <c:pageSetup/>
  </c:printSettings>
  <c:userShapes r:id="rId1"/>
</c:chartSpace>
</file>

<file path=xl/drawings/_rels/drawing1.xml.rels><?xml version="1.0" encoding="UTF-8" standalone="yes"?>
<Relationships xmlns="http://schemas.openxmlformats.org/package/2006/relationships"><Relationship Id="rId1" Type="http://schemas.openxmlformats.org/officeDocument/2006/relationships/image" Target="../media/image3.jpeg"/></Relationships>
</file>

<file path=xl/drawings/_rels/drawing14.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 Id="rId5" Type="http://schemas.openxmlformats.org/officeDocument/2006/relationships/chart" Target="../charts/chart5.xml"/><Relationship Id="rId4" Type="http://schemas.openxmlformats.org/officeDocument/2006/relationships/chart" Target="../charts/chart4.xml"/></Relationships>
</file>

<file path=xl/drawings/_rels/drawing16.xml.rels><?xml version="1.0" encoding="UTF-8" standalone="yes"?>
<Relationships xmlns="http://schemas.openxmlformats.org/package/2006/relationships"><Relationship Id="rId3" Type="http://schemas.openxmlformats.org/officeDocument/2006/relationships/chart" Target="../charts/chart8.xml"/><Relationship Id="rId2" Type="http://schemas.openxmlformats.org/officeDocument/2006/relationships/chart" Target="../charts/chart7.xml"/><Relationship Id="rId1" Type="http://schemas.openxmlformats.org/officeDocument/2006/relationships/chart" Target="../charts/chart6.xml"/><Relationship Id="rId4" Type="http://schemas.openxmlformats.org/officeDocument/2006/relationships/chart" Target="../charts/chart9.xml"/></Relationships>
</file>

<file path=xl/drawings/_rels/drawing22.xml.rels><?xml version="1.0" encoding="UTF-8" standalone="yes"?>
<Relationships xmlns="http://schemas.openxmlformats.org/package/2006/relationships"><Relationship Id="rId3" Type="http://schemas.openxmlformats.org/officeDocument/2006/relationships/chart" Target="../charts/chart12.xml"/><Relationship Id="rId2" Type="http://schemas.openxmlformats.org/officeDocument/2006/relationships/chart" Target="../charts/chart11.xml"/><Relationship Id="rId1" Type="http://schemas.openxmlformats.org/officeDocument/2006/relationships/chart" Target="../charts/chart10.xml"/><Relationship Id="rId6" Type="http://schemas.openxmlformats.org/officeDocument/2006/relationships/chart" Target="../charts/chart15.xml"/><Relationship Id="rId5" Type="http://schemas.openxmlformats.org/officeDocument/2006/relationships/chart" Target="../charts/chart14.xml"/><Relationship Id="rId4" Type="http://schemas.openxmlformats.org/officeDocument/2006/relationships/chart" Target="../charts/chart13.xml"/></Relationships>
</file>

<file path=xl/drawings/_rels/drawing28.xml.rels><?xml version="1.0" encoding="UTF-8" standalone="yes"?>
<Relationships xmlns="http://schemas.openxmlformats.org/package/2006/relationships"><Relationship Id="rId2" Type="http://schemas.openxmlformats.org/officeDocument/2006/relationships/chart" Target="../charts/chart16.xml"/><Relationship Id="rId1" Type="http://schemas.openxmlformats.org/officeDocument/2006/relationships/image" Target="../media/image4.emf"/></Relationships>
</file>

<file path=xl/drawings/drawing1.xml><?xml version="1.0" encoding="utf-8"?>
<xdr:wsDr xmlns:xdr="http://schemas.openxmlformats.org/drawingml/2006/spreadsheetDrawing" xmlns:a="http://schemas.openxmlformats.org/drawingml/2006/main">
  <xdr:oneCellAnchor>
    <xdr:from>
      <xdr:col>5</xdr:col>
      <xdr:colOff>142875</xdr:colOff>
      <xdr:row>10</xdr:row>
      <xdr:rowOff>0</xdr:rowOff>
    </xdr:from>
    <xdr:ext cx="3196003" cy="1494127"/>
    <xdr:sp macro="" textlink="">
      <xdr:nvSpPr>
        <xdr:cNvPr id="2" name="Text Box 1"/>
        <xdr:cNvSpPr txBox="1">
          <a:spLocks noChangeArrowheads="1"/>
        </xdr:cNvSpPr>
      </xdr:nvSpPr>
      <xdr:spPr bwMode="auto">
        <a:xfrm>
          <a:off x="2752725" y="1876425"/>
          <a:ext cx="3196003" cy="1494127"/>
        </a:xfrm>
        <a:prstGeom prst="rect">
          <a:avLst/>
        </a:prstGeom>
        <a:noFill/>
        <a:ln w="9525">
          <a:noFill/>
          <a:miter lim="800000"/>
          <a:headEnd/>
          <a:tailEnd/>
        </a:ln>
      </xdr:spPr>
      <xdr:txBody>
        <a:bodyPr wrap="none" lIns="82296" tIns="77724" rIns="0" bIns="0" anchor="t" upright="1">
          <a:spAutoFit/>
        </a:bodyPr>
        <a:lstStyle/>
        <a:p>
          <a:pPr algn="l" rtl="0">
            <a:defRPr sz="1000"/>
          </a:pPr>
          <a:r>
            <a:rPr lang="pt-PT" sz="4800" b="1" i="0" u="none" strike="noStrike" baseline="0">
              <a:solidFill>
                <a:schemeClr val="tx2"/>
              </a:solidFill>
              <a:latin typeface="Arial"/>
              <a:cs typeface="Arial"/>
            </a:rPr>
            <a:t>Boletim </a:t>
          </a:r>
        </a:p>
        <a:p>
          <a:pPr algn="l" rtl="0">
            <a:defRPr sz="1000"/>
          </a:pPr>
          <a:r>
            <a:rPr lang="pt-PT" sz="4800" b="1" i="0" u="none" strike="noStrike" baseline="0">
              <a:solidFill>
                <a:schemeClr val="tx2"/>
              </a:solidFill>
              <a:latin typeface="Arial"/>
              <a:cs typeface="Arial"/>
            </a:rPr>
            <a:t>Estatístico</a:t>
          </a:r>
        </a:p>
      </xdr:txBody>
    </xdr:sp>
    <xdr:clientData/>
  </xdr:oneCellAnchor>
  <xdr:twoCellAnchor editAs="oneCell">
    <xdr:from>
      <xdr:col>2</xdr:col>
      <xdr:colOff>38100</xdr:colOff>
      <xdr:row>1</xdr:row>
      <xdr:rowOff>76200</xdr:rowOff>
    </xdr:from>
    <xdr:to>
      <xdr:col>2</xdr:col>
      <xdr:colOff>2057400</xdr:colOff>
      <xdr:row>3</xdr:row>
      <xdr:rowOff>314325</xdr:rowOff>
    </xdr:to>
    <xdr:pic>
      <xdr:nvPicPr>
        <xdr:cNvPr id="3" name="Imagem 2" descr="Logo GEE MEE_pq"/>
        <xdr:cNvPicPr/>
      </xdr:nvPicPr>
      <xdr:blipFill>
        <a:blip xmlns:r="http://schemas.openxmlformats.org/officeDocument/2006/relationships" r:embed="rId1" cstate="print"/>
        <a:srcRect/>
        <a:stretch>
          <a:fillRect/>
        </a:stretch>
      </xdr:blipFill>
      <xdr:spPr bwMode="auto">
        <a:xfrm>
          <a:off x="304800" y="171450"/>
          <a:ext cx="2019300" cy="619125"/>
        </a:xfrm>
        <a:prstGeom prst="rect">
          <a:avLst/>
        </a:prstGeom>
        <a:noFill/>
        <a:ln w="9525">
          <a:noFill/>
          <a:miter lim="800000"/>
          <a:headEnd/>
          <a:tailEnd/>
        </a:ln>
      </xdr:spPr>
    </xdr:pic>
    <xdr:clientData/>
  </xdr:twoCellAnchor>
  <xdr:twoCellAnchor>
    <xdr:from>
      <xdr:col>5</xdr:col>
      <xdr:colOff>219076</xdr:colOff>
      <xdr:row>33</xdr:row>
      <xdr:rowOff>76199</xdr:rowOff>
    </xdr:from>
    <xdr:to>
      <xdr:col>9</xdr:col>
      <xdr:colOff>9525</xdr:colOff>
      <xdr:row>53</xdr:row>
      <xdr:rowOff>47383</xdr:rowOff>
    </xdr:to>
    <xdr:grpSp>
      <xdr:nvGrpSpPr>
        <xdr:cNvPr id="11" name="Grupo 10"/>
        <xdr:cNvGrpSpPr/>
      </xdr:nvGrpSpPr>
      <xdr:grpSpPr>
        <a:xfrm>
          <a:off x="2828926" y="6000749"/>
          <a:ext cx="3676649" cy="3676409"/>
          <a:chOff x="3068960" y="5004048"/>
          <a:chExt cx="3384160" cy="3384160"/>
        </a:xfrm>
      </xdr:grpSpPr>
      <xdr:sp macro="" textlink="">
        <xdr:nvSpPr>
          <xdr:cNvPr id="12" name="Rectângulo 11"/>
          <xdr:cNvSpPr/>
        </xdr:nvSpPr>
        <xdr:spPr>
          <a:xfrm>
            <a:off x="3068960" y="6444208"/>
            <a:ext cx="1944216" cy="1944000"/>
          </a:xfrm>
          <a:prstGeom prst="rect">
            <a:avLst/>
          </a:prstGeom>
          <a:solidFill>
            <a:srgbClr val="6699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13" name="Rectângulo 12"/>
          <xdr:cNvSpPr/>
        </xdr:nvSpPr>
        <xdr:spPr>
          <a:xfrm>
            <a:off x="3429000" y="5004048"/>
            <a:ext cx="1944216" cy="1944216"/>
          </a:xfrm>
          <a:prstGeom prst="rect">
            <a:avLst/>
          </a:prstGeom>
          <a:solidFill>
            <a:srgbClr val="FF99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14" name="CaixaDeTexto 32"/>
          <xdr:cNvSpPr txBox="1"/>
        </xdr:nvSpPr>
        <xdr:spPr>
          <a:xfrm>
            <a:off x="3068960" y="7827341"/>
            <a:ext cx="1543371" cy="551035"/>
          </a:xfrm>
          <a:prstGeom prst="rect">
            <a:avLst/>
          </a:prstGeom>
          <a:noFill/>
        </xdr:spPr>
        <xdr:txBody>
          <a:bodyPr wrap="square" rtlCol="0">
            <a:spAutoFit/>
          </a:bodyPr>
          <a:lstStyle>
            <a:defPPr>
              <a:defRPr lang="pt-PT"/>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r>
              <a:rPr lang="pt-PT">
                <a:solidFill>
                  <a:srgbClr val="334C00"/>
                </a:solidFill>
              </a:rPr>
              <a:t>FORMAÇÃO </a:t>
            </a:r>
          </a:p>
          <a:p>
            <a:r>
              <a:rPr lang="pt-PT">
                <a:solidFill>
                  <a:srgbClr val="334C00"/>
                </a:solidFill>
              </a:rPr>
              <a:t>PROFISSIONAL</a:t>
            </a:r>
          </a:p>
        </xdr:txBody>
      </xdr:sp>
      <xdr:sp macro="" textlink="">
        <xdr:nvSpPr>
          <xdr:cNvPr id="15" name="CaixaDeTexto 33"/>
          <xdr:cNvSpPr txBox="1"/>
        </xdr:nvSpPr>
        <xdr:spPr>
          <a:xfrm>
            <a:off x="3429000" y="5004048"/>
            <a:ext cx="1145378" cy="316837"/>
          </a:xfrm>
          <a:prstGeom prst="rect">
            <a:avLst/>
          </a:prstGeom>
          <a:noFill/>
        </xdr:spPr>
        <xdr:txBody>
          <a:bodyPr wrap="square" rtlCol="0">
            <a:spAutoFit/>
          </a:bodyPr>
          <a:lstStyle>
            <a:defPPr>
              <a:defRPr lang="pt-PT"/>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r>
              <a:rPr lang="pt-PT">
                <a:solidFill>
                  <a:srgbClr val="9E5E00"/>
                </a:solidFill>
              </a:rPr>
              <a:t>EMPREGO</a:t>
            </a:r>
          </a:p>
        </xdr:txBody>
      </xdr:sp>
      <xdr:sp macro="" textlink="">
        <xdr:nvSpPr>
          <xdr:cNvPr id="16" name="Rectângulo 15"/>
          <xdr:cNvSpPr/>
        </xdr:nvSpPr>
        <xdr:spPr>
          <a:xfrm>
            <a:off x="4509120" y="6084168"/>
            <a:ext cx="1944000" cy="1944216"/>
          </a:xfrm>
          <a:prstGeom prst="rect">
            <a:avLst/>
          </a:prstGeom>
          <a:solidFill>
            <a:srgbClr val="00808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17" name="CaixaDeTexto 31"/>
          <xdr:cNvSpPr txBox="1"/>
        </xdr:nvSpPr>
        <xdr:spPr>
          <a:xfrm>
            <a:off x="5229200" y="6084168"/>
            <a:ext cx="1205138" cy="316837"/>
          </a:xfrm>
          <a:prstGeom prst="rect">
            <a:avLst/>
          </a:prstGeom>
          <a:noFill/>
        </xdr:spPr>
        <xdr:txBody>
          <a:bodyPr wrap="square" rtlCol="0">
            <a:spAutoFit/>
          </a:bodyPr>
          <a:lstStyle>
            <a:defPPr>
              <a:defRPr lang="pt-PT"/>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r"/>
            <a:r>
              <a:rPr lang="pt-PT">
                <a:solidFill>
                  <a:srgbClr val="004846"/>
                </a:solidFill>
              </a:rPr>
              <a:t>TRABALHO</a:t>
            </a:r>
          </a:p>
        </xdr:txBody>
      </xdr:sp>
    </xdr:grpSp>
    <xdr:clientData/>
  </xdr:twoCellAnchor>
</xdr:wsDr>
</file>

<file path=xl/drawings/drawing10.xml><?xml version="1.0" encoding="utf-8"?>
<xdr:wsDr xmlns:xdr="http://schemas.openxmlformats.org/drawingml/2006/spreadsheetDrawing" xmlns:a="http://schemas.openxmlformats.org/drawingml/2006/main">
  <xdr:twoCellAnchor>
    <xdr:from>
      <xdr:col>21</xdr:col>
      <xdr:colOff>125515</xdr:colOff>
      <xdr:row>0</xdr:row>
      <xdr:rowOff>0</xdr:rowOff>
    </xdr:from>
    <xdr:to>
      <xdr:col>23</xdr:col>
      <xdr:colOff>11973</xdr:colOff>
      <xdr:row>1</xdr:row>
      <xdr:rowOff>8550</xdr:rowOff>
    </xdr:to>
    <xdr:grpSp>
      <xdr:nvGrpSpPr>
        <xdr:cNvPr id="2" name="Grupo 1"/>
        <xdr:cNvGrpSpPr/>
      </xdr:nvGrpSpPr>
      <xdr:grpSpPr>
        <a:xfrm>
          <a:off x="6202465" y="0"/>
          <a:ext cx="638933" cy="180000"/>
          <a:chOff x="4808367" y="7020272"/>
          <a:chExt cx="600833" cy="180000"/>
        </a:xfrm>
      </xdr:grpSpPr>
      <xdr:sp macro="" textlink="">
        <xdr:nvSpPr>
          <xdr:cNvPr id="3" name="Rectângulo 2"/>
          <xdr:cNvSpPr/>
        </xdr:nvSpPr>
        <xdr:spPr>
          <a:xfrm>
            <a:off x="5016250" y="7020272"/>
            <a:ext cx="180000" cy="180000"/>
          </a:xfrm>
          <a:prstGeom prst="rect">
            <a:avLst/>
          </a:prstGeom>
          <a:solidFill>
            <a:schemeClr val="accent3"/>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4" name="Rectângulo 3"/>
          <xdr:cNvSpPr/>
        </xdr:nvSpPr>
        <xdr:spPr>
          <a:xfrm>
            <a:off x="4808367"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5" name="Rectângulo 4"/>
          <xdr:cNvSpPr/>
        </xdr:nvSpPr>
        <xdr:spPr>
          <a:xfrm>
            <a:off x="5229200"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wsDr>
</file>

<file path=xl/drawings/drawing11.xml><?xml version="1.0" encoding="utf-8"?>
<xdr:wsDr xmlns:xdr="http://schemas.openxmlformats.org/drawingml/2006/spreadsheetDrawing" xmlns:a="http://schemas.openxmlformats.org/drawingml/2006/main">
  <xdr:twoCellAnchor>
    <xdr:from>
      <xdr:col>1</xdr:col>
      <xdr:colOff>0</xdr:colOff>
      <xdr:row>0</xdr:row>
      <xdr:rowOff>0</xdr:rowOff>
    </xdr:from>
    <xdr:to>
      <xdr:col>3</xdr:col>
      <xdr:colOff>305558</xdr:colOff>
      <xdr:row>1</xdr:row>
      <xdr:rowOff>8550</xdr:rowOff>
    </xdr:to>
    <xdr:grpSp>
      <xdr:nvGrpSpPr>
        <xdr:cNvPr id="2" name="Grupo 1"/>
        <xdr:cNvGrpSpPr/>
      </xdr:nvGrpSpPr>
      <xdr:grpSpPr>
        <a:xfrm>
          <a:off x="66675" y="0"/>
          <a:ext cx="600833" cy="180000"/>
          <a:chOff x="4808367" y="7020272"/>
          <a:chExt cx="600833" cy="180000"/>
        </a:xfrm>
      </xdr:grpSpPr>
      <xdr:sp macro="" textlink="">
        <xdr:nvSpPr>
          <xdr:cNvPr id="3" name="Rectângulo 2"/>
          <xdr:cNvSpPr/>
        </xdr:nvSpPr>
        <xdr:spPr>
          <a:xfrm>
            <a:off x="5016250"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4" name="Rectângulo 3"/>
          <xdr:cNvSpPr/>
        </xdr:nvSpPr>
        <xdr:spPr>
          <a:xfrm>
            <a:off x="4808367"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5" name="Rectângulo 4"/>
          <xdr:cNvSpPr/>
        </xdr:nvSpPr>
        <xdr:spPr>
          <a:xfrm>
            <a:off x="5229200" y="7020272"/>
            <a:ext cx="180000" cy="180000"/>
          </a:xfrm>
          <a:prstGeom prst="rect">
            <a:avLst/>
          </a:prstGeom>
          <a:solidFill>
            <a:schemeClr val="accent4"/>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wsDr>
</file>

<file path=xl/drawings/drawing12.xml><?xml version="1.0" encoding="utf-8"?>
<xdr:wsDr xmlns:xdr="http://schemas.openxmlformats.org/drawingml/2006/spreadsheetDrawing" xmlns:a="http://schemas.openxmlformats.org/drawingml/2006/main">
  <xdr:twoCellAnchor>
    <xdr:from>
      <xdr:col>19</xdr:col>
      <xdr:colOff>180975</xdr:colOff>
      <xdr:row>0</xdr:row>
      <xdr:rowOff>0</xdr:rowOff>
    </xdr:from>
    <xdr:to>
      <xdr:col>21</xdr:col>
      <xdr:colOff>10283</xdr:colOff>
      <xdr:row>1</xdr:row>
      <xdr:rowOff>8550</xdr:rowOff>
    </xdr:to>
    <xdr:grpSp>
      <xdr:nvGrpSpPr>
        <xdr:cNvPr id="2" name="Grupo 1"/>
        <xdr:cNvGrpSpPr/>
      </xdr:nvGrpSpPr>
      <xdr:grpSpPr>
        <a:xfrm>
          <a:off x="6143625" y="0"/>
          <a:ext cx="600833" cy="180000"/>
          <a:chOff x="4808367" y="7020272"/>
          <a:chExt cx="600833" cy="180000"/>
        </a:xfrm>
      </xdr:grpSpPr>
      <xdr:sp macro="" textlink="">
        <xdr:nvSpPr>
          <xdr:cNvPr id="3" name="Rectângulo 2"/>
          <xdr:cNvSpPr/>
        </xdr:nvSpPr>
        <xdr:spPr>
          <a:xfrm>
            <a:off x="5016250"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4" name="Rectângulo 3"/>
          <xdr:cNvSpPr/>
        </xdr:nvSpPr>
        <xdr:spPr>
          <a:xfrm>
            <a:off x="4808367"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5" name="Rectângulo 4"/>
          <xdr:cNvSpPr/>
        </xdr:nvSpPr>
        <xdr:spPr>
          <a:xfrm>
            <a:off x="5229200" y="7020272"/>
            <a:ext cx="180000" cy="180000"/>
          </a:xfrm>
          <a:prstGeom prst="rect">
            <a:avLst/>
          </a:prstGeom>
          <a:solidFill>
            <a:schemeClr val="accent4"/>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0</xdr:colOff>
      <xdr:row>0</xdr:row>
      <xdr:rowOff>0</xdr:rowOff>
    </xdr:from>
    <xdr:to>
      <xdr:col>3</xdr:col>
      <xdr:colOff>276983</xdr:colOff>
      <xdr:row>1</xdr:row>
      <xdr:rowOff>8550</xdr:rowOff>
    </xdr:to>
    <xdr:grpSp>
      <xdr:nvGrpSpPr>
        <xdr:cNvPr id="2" name="Grupo 1"/>
        <xdr:cNvGrpSpPr/>
      </xdr:nvGrpSpPr>
      <xdr:grpSpPr>
        <a:xfrm>
          <a:off x="66675" y="0"/>
          <a:ext cx="600833" cy="180000"/>
          <a:chOff x="4808367" y="7020272"/>
          <a:chExt cx="600833" cy="180000"/>
        </a:xfrm>
      </xdr:grpSpPr>
      <xdr:sp macro="" textlink="">
        <xdr:nvSpPr>
          <xdr:cNvPr id="3" name="Rectângulo 2"/>
          <xdr:cNvSpPr/>
        </xdr:nvSpPr>
        <xdr:spPr>
          <a:xfrm>
            <a:off x="5016250"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4" name="Rectângulo 3"/>
          <xdr:cNvSpPr/>
        </xdr:nvSpPr>
        <xdr:spPr>
          <a:xfrm>
            <a:off x="4808367"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5" name="Rectângulo 4"/>
          <xdr:cNvSpPr/>
        </xdr:nvSpPr>
        <xdr:spPr>
          <a:xfrm>
            <a:off x="5229200" y="7020272"/>
            <a:ext cx="180000" cy="180000"/>
          </a:xfrm>
          <a:prstGeom prst="rect">
            <a:avLst/>
          </a:prstGeom>
          <a:solidFill>
            <a:schemeClr val="accent4"/>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wsDr>
</file>

<file path=xl/drawings/drawing14.xml><?xml version="1.0" encoding="utf-8"?>
<xdr:wsDr xmlns:xdr="http://schemas.openxmlformats.org/drawingml/2006/spreadsheetDrawing" xmlns:a="http://schemas.openxmlformats.org/drawingml/2006/main">
  <xdr:twoCellAnchor>
    <xdr:from>
      <xdr:col>17</xdr:col>
      <xdr:colOff>28575</xdr:colOff>
      <xdr:row>54</xdr:row>
      <xdr:rowOff>0</xdr:rowOff>
    </xdr:from>
    <xdr:to>
      <xdr:col>28</xdr:col>
      <xdr:colOff>228600</xdr:colOff>
      <xdr:row>54</xdr:row>
      <xdr:rowOff>0</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3</xdr:col>
      <xdr:colOff>952500</xdr:colOff>
      <xdr:row>54</xdr:row>
      <xdr:rowOff>0</xdr:rowOff>
    </xdr:from>
    <xdr:to>
      <xdr:col>7</xdr:col>
      <xdr:colOff>361950</xdr:colOff>
      <xdr:row>54</xdr:row>
      <xdr:rowOff>0</xdr:rowOff>
    </xdr:to>
    <xdr:graphicFrame macro="">
      <xdr:nvGraphicFramePr>
        <xdr:cNvPr id="3" name="Chart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17</xdr:col>
      <xdr:colOff>28575</xdr:colOff>
      <xdr:row>54</xdr:row>
      <xdr:rowOff>0</xdr:rowOff>
    </xdr:from>
    <xdr:to>
      <xdr:col>28</xdr:col>
      <xdr:colOff>228600</xdr:colOff>
      <xdr:row>54</xdr:row>
      <xdr:rowOff>0</xdr:rowOff>
    </xdr:to>
    <xdr:graphicFrame macro="">
      <xdr:nvGraphicFramePr>
        <xdr:cNvPr id="4" name="Chart 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3</xdr:col>
      <xdr:colOff>952500</xdr:colOff>
      <xdr:row>54</xdr:row>
      <xdr:rowOff>0</xdr:rowOff>
    </xdr:from>
    <xdr:to>
      <xdr:col>7</xdr:col>
      <xdr:colOff>361950</xdr:colOff>
      <xdr:row>54</xdr:row>
      <xdr:rowOff>0</xdr:rowOff>
    </xdr:to>
    <xdr:graphicFrame macro="">
      <xdr:nvGraphicFramePr>
        <xdr:cNvPr id="5"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17</xdr:col>
      <xdr:colOff>9525</xdr:colOff>
      <xdr:row>63</xdr:row>
      <xdr:rowOff>52386</xdr:rowOff>
    </xdr:from>
    <xdr:to>
      <xdr:col>29</xdr:col>
      <xdr:colOff>66675</xdr:colOff>
      <xdr:row>74</xdr:row>
      <xdr:rowOff>31750</xdr:rowOff>
    </xdr:to>
    <xdr:graphicFrame macro="">
      <xdr:nvGraphicFramePr>
        <xdr:cNvPr id="6" name="Chart 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26</xdr:col>
      <xdr:colOff>7937</xdr:colOff>
      <xdr:row>0</xdr:row>
      <xdr:rowOff>0</xdr:rowOff>
    </xdr:from>
    <xdr:to>
      <xdr:col>30</xdr:col>
      <xdr:colOff>7742</xdr:colOff>
      <xdr:row>1</xdr:row>
      <xdr:rowOff>1565</xdr:rowOff>
    </xdr:to>
    <xdr:grpSp>
      <xdr:nvGrpSpPr>
        <xdr:cNvPr id="7" name="Grupo 6"/>
        <xdr:cNvGrpSpPr/>
      </xdr:nvGrpSpPr>
      <xdr:grpSpPr>
        <a:xfrm>
          <a:off x="5865812" y="0"/>
          <a:ext cx="690368" cy="176190"/>
          <a:chOff x="4808367" y="7020272"/>
          <a:chExt cx="600833" cy="180000"/>
        </a:xfrm>
      </xdr:grpSpPr>
      <xdr:sp macro="" textlink="">
        <xdr:nvSpPr>
          <xdr:cNvPr id="8" name="Rectângulo 7"/>
          <xdr:cNvSpPr/>
        </xdr:nvSpPr>
        <xdr:spPr>
          <a:xfrm>
            <a:off x="5016250"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9" name="Rectângulo 8"/>
          <xdr:cNvSpPr/>
        </xdr:nvSpPr>
        <xdr:spPr>
          <a:xfrm>
            <a:off x="4808367"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10" name="Rectângulo 9"/>
          <xdr:cNvSpPr/>
        </xdr:nvSpPr>
        <xdr:spPr>
          <a:xfrm>
            <a:off x="5229200" y="7020272"/>
            <a:ext cx="180000" cy="180000"/>
          </a:xfrm>
          <a:prstGeom prst="rect">
            <a:avLst/>
          </a:prstGeom>
          <a:solidFill>
            <a:schemeClr val="accent4"/>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wsDr>
</file>

<file path=xl/drawings/drawing15.xml><?xml version="1.0" encoding="utf-8"?>
<xdr:wsDr xmlns:xdr="http://schemas.openxmlformats.org/drawingml/2006/spreadsheetDrawing" xmlns:a="http://schemas.openxmlformats.org/drawingml/2006/main">
  <xdr:twoCellAnchor>
    <xdr:from>
      <xdr:col>1</xdr:col>
      <xdr:colOff>0</xdr:colOff>
      <xdr:row>0</xdr:row>
      <xdr:rowOff>0</xdr:rowOff>
    </xdr:from>
    <xdr:to>
      <xdr:col>3</xdr:col>
      <xdr:colOff>356993</xdr:colOff>
      <xdr:row>1</xdr:row>
      <xdr:rowOff>4740</xdr:rowOff>
    </xdr:to>
    <xdr:grpSp>
      <xdr:nvGrpSpPr>
        <xdr:cNvPr id="2" name="Grupo 1"/>
        <xdr:cNvGrpSpPr/>
      </xdr:nvGrpSpPr>
      <xdr:grpSpPr>
        <a:xfrm>
          <a:off x="66675" y="0"/>
          <a:ext cx="595118" cy="176190"/>
          <a:chOff x="4808367" y="7020272"/>
          <a:chExt cx="600833" cy="180000"/>
        </a:xfrm>
      </xdr:grpSpPr>
      <xdr:sp macro="" textlink="">
        <xdr:nvSpPr>
          <xdr:cNvPr id="3" name="Rectângulo 2"/>
          <xdr:cNvSpPr/>
        </xdr:nvSpPr>
        <xdr:spPr>
          <a:xfrm>
            <a:off x="5016250"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4" name="Rectângulo 3"/>
          <xdr:cNvSpPr/>
        </xdr:nvSpPr>
        <xdr:spPr>
          <a:xfrm>
            <a:off x="4808367"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5" name="Rectângulo 4"/>
          <xdr:cNvSpPr/>
        </xdr:nvSpPr>
        <xdr:spPr>
          <a:xfrm>
            <a:off x="5229200" y="7020272"/>
            <a:ext cx="180000" cy="180000"/>
          </a:xfrm>
          <a:prstGeom prst="rect">
            <a:avLst/>
          </a:prstGeom>
          <a:solidFill>
            <a:schemeClr val="accent4"/>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wsDr>
</file>

<file path=xl/drawings/drawing16.xml><?xml version="1.0" encoding="utf-8"?>
<xdr:wsDr xmlns:xdr="http://schemas.openxmlformats.org/drawingml/2006/spreadsheetDrawing" xmlns:a="http://schemas.openxmlformats.org/drawingml/2006/main">
  <xdr:twoCellAnchor>
    <xdr:from>
      <xdr:col>18</xdr:col>
      <xdr:colOff>1476375</xdr:colOff>
      <xdr:row>0</xdr:row>
      <xdr:rowOff>0</xdr:rowOff>
    </xdr:from>
    <xdr:to>
      <xdr:col>20</xdr:col>
      <xdr:colOff>10283</xdr:colOff>
      <xdr:row>1</xdr:row>
      <xdr:rowOff>8550</xdr:rowOff>
    </xdr:to>
    <xdr:grpSp>
      <xdr:nvGrpSpPr>
        <xdr:cNvPr id="2" name="Grupo 1"/>
        <xdr:cNvGrpSpPr/>
      </xdr:nvGrpSpPr>
      <xdr:grpSpPr>
        <a:xfrm>
          <a:off x="6086475" y="0"/>
          <a:ext cx="600833" cy="180000"/>
          <a:chOff x="4808367" y="7020272"/>
          <a:chExt cx="600833" cy="180000"/>
        </a:xfrm>
      </xdr:grpSpPr>
      <xdr:sp macro="" textlink="">
        <xdr:nvSpPr>
          <xdr:cNvPr id="3" name="Rectângulo 2"/>
          <xdr:cNvSpPr/>
        </xdr:nvSpPr>
        <xdr:spPr>
          <a:xfrm>
            <a:off x="5016250"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4" name="Rectângulo 3"/>
          <xdr:cNvSpPr/>
        </xdr:nvSpPr>
        <xdr:spPr>
          <a:xfrm>
            <a:off x="4808367"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5" name="Rectângulo 4"/>
          <xdr:cNvSpPr/>
        </xdr:nvSpPr>
        <xdr:spPr>
          <a:xfrm>
            <a:off x="5229200" y="7020272"/>
            <a:ext cx="180000" cy="180000"/>
          </a:xfrm>
          <a:prstGeom prst="rect">
            <a:avLst/>
          </a:prstGeom>
          <a:solidFill>
            <a:schemeClr val="accent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twoCellAnchor>
    <xdr:from>
      <xdr:col>1</xdr:col>
      <xdr:colOff>66675</xdr:colOff>
      <xdr:row>28</xdr:row>
      <xdr:rowOff>2241</xdr:rowOff>
    </xdr:from>
    <xdr:to>
      <xdr:col>19</xdr:col>
      <xdr:colOff>123826</xdr:colOff>
      <xdr:row>40</xdr:row>
      <xdr:rowOff>95250</xdr:rowOff>
    </xdr:to>
    <xdr:graphicFrame macro="">
      <xdr:nvGraphicFramePr>
        <xdr:cNvPr id="6" name="Chart 188"/>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18</xdr:col>
      <xdr:colOff>9525</xdr:colOff>
      <xdr:row>43</xdr:row>
      <xdr:rowOff>85724</xdr:rowOff>
    </xdr:from>
    <xdr:to>
      <xdr:col>19</xdr:col>
      <xdr:colOff>143996</xdr:colOff>
      <xdr:row>49</xdr:row>
      <xdr:rowOff>65555</xdr:rowOff>
    </xdr:to>
    <xdr:graphicFrame macro="">
      <xdr:nvGraphicFramePr>
        <xdr:cNvPr id="7" name="Chart 24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18</xdr:col>
      <xdr:colOff>0</xdr:colOff>
      <xdr:row>49</xdr:row>
      <xdr:rowOff>123265</xdr:rowOff>
    </xdr:from>
    <xdr:to>
      <xdr:col>19</xdr:col>
      <xdr:colOff>123265</xdr:colOff>
      <xdr:row>66</xdr:row>
      <xdr:rowOff>133656</xdr:rowOff>
    </xdr:to>
    <xdr:graphicFrame macro="">
      <xdr:nvGraphicFramePr>
        <xdr:cNvPr id="8" name="Chart 24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18</xdr:col>
      <xdr:colOff>0</xdr:colOff>
      <xdr:row>4</xdr:row>
      <xdr:rowOff>85724</xdr:rowOff>
    </xdr:from>
    <xdr:to>
      <xdr:col>19</xdr:col>
      <xdr:colOff>114300</xdr:colOff>
      <xdr:row>27</xdr:row>
      <xdr:rowOff>114299</xdr:rowOff>
    </xdr:to>
    <xdr:graphicFrame macro="">
      <xdr:nvGraphicFramePr>
        <xdr:cNvPr id="9" name="Chart 24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drawings/drawing17.xml><?xml version="1.0" encoding="utf-8"?>
<c:userShapes xmlns:c="http://schemas.openxmlformats.org/drawingml/2006/chart">
  <cdr:relSizeAnchor xmlns:cdr="http://schemas.openxmlformats.org/drawingml/2006/chartDrawing">
    <cdr:from>
      <cdr:x>0.09159</cdr:x>
      <cdr:y>0.04807</cdr:y>
    </cdr:from>
    <cdr:to>
      <cdr:x>0.09159</cdr:x>
      <cdr:y>0.04807</cdr:y>
    </cdr:to>
    <cdr:sp macro="" textlink="">
      <cdr:nvSpPr>
        <cdr:cNvPr id="1516545" name="Text Box 1"/>
        <cdr:cNvSpPr txBox="1">
          <a:spLocks xmlns:a="http://schemas.openxmlformats.org/drawingml/2006/main" noChangeArrowheads="1"/>
        </cdr:cNvSpPr>
      </cdr:nvSpPr>
      <cdr:spPr bwMode="auto">
        <a:xfrm xmlns:a="http://schemas.openxmlformats.org/drawingml/2006/main">
          <a:off x="788321" y="98420"/>
          <a:ext cx="0" cy="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a:lstStyle xmlns:a="http://schemas.openxmlformats.org/drawingml/2006/main"/>
        <a:p xmlns:a="http://schemas.openxmlformats.org/drawingml/2006/main">
          <a:endParaRPr lang="pt-PT"/>
        </a:p>
      </cdr:txBody>
    </cdr:sp>
  </cdr:relSizeAnchor>
  <cdr:relSizeAnchor xmlns:cdr="http://schemas.openxmlformats.org/drawingml/2006/chartDrawing">
    <cdr:from>
      <cdr:x>0.7937</cdr:x>
      <cdr:y>0.18349</cdr:y>
    </cdr:from>
    <cdr:to>
      <cdr:x>0.7937</cdr:x>
      <cdr:y>0.18349</cdr:y>
    </cdr:to>
    <cdr:sp macro="" textlink="">
      <cdr:nvSpPr>
        <cdr:cNvPr id="1516546" name="Text Box 2"/>
        <cdr:cNvSpPr txBox="1">
          <a:spLocks xmlns:a="http://schemas.openxmlformats.org/drawingml/2006/main" noChangeArrowheads="1"/>
        </cdr:cNvSpPr>
      </cdr:nvSpPr>
      <cdr:spPr bwMode="auto">
        <a:xfrm xmlns:a="http://schemas.openxmlformats.org/drawingml/2006/main">
          <a:off x="6807168" y="366697"/>
          <a:ext cx="0" cy="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0" tIns="0" rIns="0" bIns="0" anchor="ctr" upright="1"/>
        <a:lstStyle xmlns:a="http://schemas.openxmlformats.org/drawingml/2006/main"/>
        <a:p xmlns:a="http://schemas.openxmlformats.org/drawingml/2006/main">
          <a:pPr algn="r" rtl="0">
            <a:defRPr sz="1000"/>
          </a:pPr>
          <a:r>
            <a:rPr lang="pt-PT" sz="800" b="1" i="0" u="none" strike="noStrike" baseline="0">
              <a:solidFill>
                <a:srgbClr val="333333"/>
              </a:solidFill>
              <a:latin typeface="Arial"/>
              <a:cs typeface="Arial"/>
            </a:rPr>
            <a:t>Valor médio </a:t>
          </a:r>
        </a:p>
        <a:p xmlns:a="http://schemas.openxmlformats.org/drawingml/2006/main">
          <a:pPr algn="r" rtl="0">
            <a:defRPr sz="1000"/>
          </a:pPr>
          <a:r>
            <a:rPr lang="pt-PT" sz="800" b="1" i="0" u="none" strike="noStrike" baseline="0">
              <a:solidFill>
                <a:srgbClr val="333333"/>
              </a:solidFill>
              <a:latin typeface="Arial"/>
              <a:cs typeface="Arial"/>
            </a:rPr>
            <a:t>total  232,3</a:t>
          </a:r>
        </a:p>
      </cdr:txBody>
    </cdr:sp>
  </cdr:relSizeAnchor>
  <cdr:relSizeAnchor xmlns:cdr="http://schemas.openxmlformats.org/drawingml/2006/chartDrawing">
    <cdr:from>
      <cdr:x>0.83818</cdr:x>
      <cdr:y>0.30975</cdr:y>
    </cdr:from>
    <cdr:to>
      <cdr:x>0.86522</cdr:x>
      <cdr:y>0.3768</cdr:y>
    </cdr:to>
    <cdr:sp macro="" textlink="">
      <cdr:nvSpPr>
        <cdr:cNvPr id="1516547" name="Line 3"/>
        <cdr:cNvSpPr>
          <a:spLocks xmlns:a="http://schemas.openxmlformats.org/drawingml/2006/main" noChangeShapeType="1"/>
        </cdr:cNvSpPr>
      </cdr:nvSpPr>
      <cdr:spPr bwMode="auto">
        <a:xfrm xmlns:a="http://schemas.openxmlformats.org/drawingml/2006/main">
          <a:off x="5508729" y="577578"/>
          <a:ext cx="177696" cy="125031"/>
        </a:xfrm>
        <a:prstGeom xmlns:a="http://schemas.openxmlformats.org/drawingml/2006/main" prst="line">
          <a:avLst/>
        </a:prstGeom>
        <a:noFill xmlns:a="http://schemas.openxmlformats.org/drawingml/2006/main"/>
        <a:ln xmlns:a="http://schemas.openxmlformats.org/drawingml/2006/main" w="9525">
          <a:solidFill>
            <a:srgbClr val="333333"/>
          </a:solidFill>
          <a:round/>
          <a:headEnd/>
          <a:tailEnd type="triangle" w="med" len="med"/>
        </a:ln>
        <a:effectLst xmlns:a="http://schemas.openxmlformats.org/drawingml/2006/main"/>
      </cdr:spPr>
      <cdr:txBody>
        <a:bodyPr xmlns:a="http://schemas.openxmlformats.org/drawingml/2006/main"/>
        <a:lstStyle xmlns:a="http://schemas.openxmlformats.org/drawingml/2006/main"/>
        <a:p xmlns:a="http://schemas.openxmlformats.org/drawingml/2006/main">
          <a:endParaRPr lang="pt-PT"/>
        </a:p>
      </cdr:txBody>
    </cdr:sp>
  </cdr:relSizeAnchor>
  <cdr:relSizeAnchor xmlns:cdr="http://schemas.openxmlformats.org/drawingml/2006/chartDrawing">
    <cdr:from>
      <cdr:x>0.78678</cdr:x>
      <cdr:y>0.18349</cdr:y>
    </cdr:from>
    <cdr:to>
      <cdr:x>0.78678</cdr:x>
      <cdr:y>0.18349</cdr:y>
    </cdr:to>
    <cdr:sp macro="" textlink="">
      <cdr:nvSpPr>
        <cdr:cNvPr id="1516548" name="Text Box 4"/>
        <cdr:cNvSpPr txBox="1">
          <a:spLocks xmlns:a="http://schemas.openxmlformats.org/drawingml/2006/main" noChangeArrowheads="1"/>
        </cdr:cNvSpPr>
      </cdr:nvSpPr>
      <cdr:spPr bwMode="auto">
        <a:xfrm xmlns:a="http://schemas.openxmlformats.org/drawingml/2006/main">
          <a:off x="6747828" y="366697"/>
          <a:ext cx="0" cy="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27432" tIns="18288" rIns="27432" bIns="0" anchor="t" upright="1"/>
        <a:lstStyle xmlns:a="http://schemas.openxmlformats.org/drawingml/2006/main"/>
        <a:p xmlns:a="http://schemas.openxmlformats.org/drawingml/2006/main">
          <a:pPr algn="ctr" rtl="0">
            <a:defRPr sz="1000"/>
          </a:pPr>
          <a:r>
            <a:rPr lang="pt-PT" sz="700" b="1" i="0" u="none" strike="noStrike" baseline="0">
              <a:solidFill>
                <a:srgbClr val="333333"/>
              </a:solidFill>
              <a:latin typeface="Arial"/>
              <a:cs typeface="Arial"/>
            </a:rPr>
            <a:t>Valor médio total 231,2 euros</a:t>
          </a:r>
        </a:p>
      </cdr:txBody>
    </cdr:sp>
  </cdr:relSizeAnchor>
  <cdr:relSizeAnchor xmlns:cdr="http://schemas.openxmlformats.org/drawingml/2006/chartDrawing">
    <cdr:from>
      <cdr:x>0.81105</cdr:x>
      <cdr:y>0.14215</cdr:y>
    </cdr:from>
    <cdr:to>
      <cdr:x>0.91314</cdr:x>
      <cdr:y>0.3195</cdr:y>
    </cdr:to>
    <cdr:sp macro="" textlink="">
      <cdr:nvSpPr>
        <cdr:cNvPr id="1516549" name="Text Box 5"/>
        <cdr:cNvSpPr txBox="1">
          <a:spLocks xmlns:a="http://schemas.openxmlformats.org/drawingml/2006/main" noChangeArrowheads="1"/>
        </cdr:cNvSpPr>
      </cdr:nvSpPr>
      <cdr:spPr bwMode="auto">
        <a:xfrm xmlns:a="http://schemas.openxmlformats.org/drawingml/2006/main">
          <a:off x="5344073" y="270805"/>
          <a:ext cx="672677" cy="337833"/>
        </a:xfrm>
        <a:prstGeom xmlns:a="http://schemas.openxmlformats.org/drawingml/2006/main" prst="rect">
          <a:avLst/>
        </a:prstGeom>
        <a:noFill xmlns:a="http://schemas.openxmlformats.org/drawingml/2006/main"/>
        <a:ln xmlns:a="http://schemas.openxmlformats.org/drawingml/2006/main" w="9525" algn="ctr">
          <a:noFill/>
          <a:miter lim="800000"/>
          <a:headEnd/>
          <a:tailEnd/>
        </a:ln>
        <a:effectLst xmlns:a="http://schemas.openxmlformats.org/drawingml/2006/main"/>
      </cdr:spPr>
      <cdr:txBody>
        <a:bodyPr xmlns:a="http://schemas.openxmlformats.org/drawingml/2006/main" wrap="square" lIns="18288" tIns="18288" rIns="18288" bIns="0" anchor="t" upright="1">
          <a:noAutofit/>
        </a:bodyPr>
        <a:lstStyle xmlns:a="http://schemas.openxmlformats.org/drawingml/2006/main"/>
        <a:p xmlns:a="http://schemas.openxmlformats.org/drawingml/2006/main">
          <a:pPr algn="ctr" rtl="0">
            <a:defRPr sz="1000"/>
          </a:pPr>
          <a:r>
            <a:rPr lang="pt-PT" sz="700" b="1" i="0" u="none" strike="noStrike" baseline="0">
              <a:solidFill>
                <a:schemeClr val="accent1"/>
              </a:solidFill>
              <a:latin typeface="Arial"/>
              <a:cs typeface="Arial"/>
            </a:rPr>
            <a:t>valor médio total </a:t>
          </a:r>
        </a:p>
        <a:p xmlns:a="http://schemas.openxmlformats.org/drawingml/2006/main">
          <a:pPr algn="ctr" rtl="0">
            <a:defRPr sz="1000"/>
          </a:pPr>
          <a:r>
            <a:rPr lang="pt-PT" sz="700" b="1" i="0" u="none" strike="noStrike" baseline="0">
              <a:solidFill>
                <a:schemeClr val="accent1"/>
              </a:solidFill>
              <a:latin typeface="Arial"/>
              <a:cs typeface="Arial"/>
            </a:rPr>
            <a:t>82,5 euros</a:t>
          </a:r>
        </a:p>
      </cdr:txBody>
    </cdr:sp>
  </cdr:relSizeAnchor>
  <cdr:relSizeAnchor xmlns:cdr="http://schemas.openxmlformats.org/drawingml/2006/chartDrawing">
    <cdr:from>
      <cdr:x>0.0102</cdr:x>
      <cdr:y>0.91198</cdr:y>
    </cdr:from>
    <cdr:to>
      <cdr:x>0.10464</cdr:x>
      <cdr:y>0.97587</cdr:y>
    </cdr:to>
    <cdr:sp macro="" textlink="">
      <cdr:nvSpPr>
        <cdr:cNvPr id="8" name="Text Box 10"/>
        <cdr:cNvSpPr txBox="1">
          <a:spLocks xmlns:a="http://schemas.openxmlformats.org/drawingml/2006/main" noChangeArrowheads="1"/>
        </cdr:cNvSpPr>
      </cdr:nvSpPr>
      <cdr:spPr bwMode="auto">
        <a:xfrm xmlns:a="http://schemas.openxmlformats.org/drawingml/2006/main">
          <a:off x="67195" y="1737323"/>
          <a:ext cx="622286" cy="121700"/>
        </a:xfrm>
        <a:prstGeom xmlns:a="http://schemas.openxmlformats.org/drawingml/2006/main" prst="rect">
          <a:avLst/>
        </a:prstGeom>
        <a:noFill xmlns:a="http://schemas.openxmlformats.org/drawingml/2006/main"/>
        <a:ln xmlns:a="http://schemas.openxmlformats.org/drawingml/2006/main" w="9525" algn="ctr">
          <a:noFill/>
          <a:miter lim="800000"/>
          <a:headEnd/>
          <a:tailEnd/>
        </a:ln>
        <a:effectLst xmlns:a="http://schemas.openxmlformats.org/drawingml/2006/main"/>
      </cdr:spPr>
      <cdr:txBody>
        <a:bodyPr xmlns:a="http://schemas.openxmlformats.org/drawingml/2006/main" wrap="none" lIns="18288" tIns="18288" rIns="0" bIns="0" anchor="t" upright="1">
          <a:spAutoFit/>
        </a:bodyPr>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l" rtl="0">
            <a:defRPr sz="1000"/>
          </a:pPr>
          <a:r>
            <a:rPr lang="pt-PT" sz="700" b="0" i="0" u="none" strike="noStrike" baseline="0">
              <a:solidFill>
                <a:schemeClr val="accent1"/>
              </a:solidFill>
              <a:latin typeface="Arial"/>
              <a:cs typeface="Arial"/>
            </a:rPr>
            <a:t>fonte: II/MSSS.</a:t>
          </a:r>
        </a:p>
      </cdr:txBody>
    </cdr:sp>
  </cdr:relSizeAnchor>
  <cdr:relSizeAnchor xmlns:cdr="http://schemas.openxmlformats.org/drawingml/2006/chartDrawing">
    <cdr:from>
      <cdr:x>0.83718</cdr:x>
      <cdr:y>0.42508</cdr:y>
    </cdr:from>
    <cdr:to>
      <cdr:x>0.83718</cdr:x>
      <cdr:y>0.42508</cdr:y>
    </cdr:to>
    <cdr:sp macro="" textlink="">
      <cdr:nvSpPr>
        <cdr:cNvPr id="2098180" name="Text Box 4"/>
        <cdr:cNvSpPr txBox="1">
          <a:spLocks xmlns:a="http://schemas.openxmlformats.org/drawingml/2006/main" noChangeArrowheads="1"/>
        </cdr:cNvSpPr>
      </cdr:nvSpPr>
      <cdr:spPr bwMode="auto">
        <a:xfrm xmlns:a="http://schemas.openxmlformats.org/drawingml/2006/main">
          <a:off x="2028609" y="409550"/>
          <a:ext cx="0" cy="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0" tIns="0" rIns="0" bIns="0" anchor="ctr" upright="1"/>
        <a:lstStyle xmlns:a="http://schemas.openxmlformats.org/drawingml/2006/main"/>
        <a:p xmlns:a="http://schemas.openxmlformats.org/drawingml/2006/main">
          <a:pPr algn="r" rtl="0">
            <a:defRPr sz="1000"/>
          </a:pPr>
          <a:r>
            <a:rPr lang="pt-PT" sz="800" b="1" i="0" u="none" strike="noStrike" baseline="0">
              <a:solidFill>
                <a:srgbClr val="333333"/>
              </a:solidFill>
              <a:latin typeface="Arial"/>
              <a:cs typeface="Arial"/>
            </a:rPr>
            <a:t>Valor médio </a:t>
          </a:r>
        </a:p>
        <a:p xmlns:a="http://schemas.openxmlformats.org/drawingml/2006/main">
          <a:pPr algn="r" rtl="0">
            <a:defRPr sz="1000"/>
          </a:pPr>
          <a:r>
            <a:rPr lang="pt-PT" sz="800" b="1" i="0" u="none" strike="noStrike" baseline="0">
              <a:solidFill>
                <a:srgbClr val="333333"/>
              </a:solidFill>
              <a:latin typeface="Arial"/>
              <a:cs typeface="Arial"/>
            </a:rPr>
            <a:t>total  232,3</a:t>
          </a:r>
        </a:p>
      </cdr:txBody>
    </cdr:sp>
  </cdr:relSizeAnchor>
  <cdr:relSizeAnchor xmlns:cdr="http://schemas.openxmlformats.org/drawingml/2006/chartDrawing">
    <cdr:from>
      <cdr:x>0.83382</cdr:x>
      <cdr:y>0.42508</cdr:y>
    </cdr:from>
    <cdr:to>
      <cdr:x>0.83382</cdr:x>
      <cdr:y>0.42508</cdr:y>
    </cdr:to>
    <cdr:sp macro="" textlink="">
      <cdr:nvSpPr>
        <cdr:cNvPr id="2098181" name="Text Box 5"/>
        <cdr:cNvSpPr txBox="1">
          <a:spLocks xmlns:a="http://schemas.openxmlformats.org/drawingml/2006/main" noChangeArrowheads="1"/>
        </cdr:cNvSpPr>
      </cdr:nvSpPr>
      <cdr:spPr bwMode="auto">
        <a:xfrm xmlns:a="http://schemas.openxmlformats.org/drawingml/2006/main">
          <a:off x="2017570" y="409550"/>
          <a:ext cx="0" cy="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27432" tIns="18288" rIns="27432" bIns="0" anchor="t" upright="1"/>
        <a:lstStyle xmlns:a="http://schemas.openxmlformats.org/drawingml/2006/main"/>
        <a:p xmlns:a="http://schemas.openxmlformats.org/drawingml/2006/main">
          <a:pPr algn="ctr" rtl="0">
            <a:defRPr sz="1000"/>
          </a:pPr>
          <a:r>
            <a:rPr lang="pt-PT" sz="700" b="1" i="0" u="none" strike="noStrike" baseline="0">
              <a:solidFill>
                <a:srgbClr val="333333"/>
              </a:solidFill>
              <a:latin typeface="Arial"/>
              <a:cs typeface="Arial"/>
            </a:rPr>
            <a:t>Valor médio total 231,2 euros</a:t>
          </a:r>
        </a:p>
      </cdr:txBody>
    </cdr:sp>
  </cdr:relSizeAnchor>
  <cdr:relSizeAnchor xmlns:cdr="http://schemas.openxmlformats.org/drawingml/2006/chartDrawing">
    <cdr:from>
      <cdr:x>0.83718</cdr:x>
      <cdr:y>0.42508</cdr:y>
    </cdr:from>
    <cdr:to>
      <cdr:x>0.83718</cdr:x>
      <cdr:y>0.42508</cdr:y>
    </cdr:to>
    <cdr:sp macro="" textlink="">
      <cdr:nvSpPr>
        <cdr:cNvPr id="2" name="Text Box 4"/>
        <cdr:cNvSpPr txBox="1">
          <a:spLocks xmlns:a="http://schemas.openxmlformats.org/drawingml/2006/main" noChangeArrowheads="1"/>
        </cdr:cNvSpPr>
      </cdr:nvSpPr>
      <cdr:spPr bwMode="auto">
        <a:xfrm xmlns:a="http://schemas.openxmlformats.org/drawingml/2006/main">
          <a:off x="2028609" y="409550"/>
          <a:ext cx="0" cy="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0" tIns="0" rIns="0" bIns="0" anchor="ctr" upright="1"/>
        <a:lstStyle xmlns:a="http://schemas.openxmlformats.org/drawingml/2006/main"/>
        <a:p xmlns:a="http://schemas.openxmlformats.org/drawingml/2006/main">
          <a:pPr algn="r" rtl="0">
            <a:defRPr sz="1000"/>
          </a:pPr>
          <a:r>
            <a:rPr lang="pt-PT" sz="800" b="1" i="0" u="none" strike="noStrike" baseline="0">
              <a:solidFill>
                <a:srgbClr val="333333"/>
              </a:solidFill>
              <a:latin typeface="Arial"/>
              <a:cs typeface="Arial"/>
            </a:rPr>
            <a:t>Valor médio </a:t>
          </a:r>
        </a:p>
        <a:p xmlns:a="http://schemas.openxmlformats.org/drawingml/2006/main">
          <a:pPr algn="r" rtl="0">
            <a:defRPr sz="1000"/>
          </a:pPr>
          <a:r>
            <a:rPr lang="pt-PT" sz="800" b="1" i="0" u="none" strike="noStrike" baseline="0">
              <a:solidFill>
                <a:srgbClr val="333333"/>
              </a:solidFill>
              <a:latin typeface="Arial"/>
              <a:cs typeface="Arial"/>
            </a:rPr>
            <a:t>total  232,3</a:t>
          </a:r>
        </a:p>
      </cdr:txBody>
    </cdr:sp>
  </cdr:relSizeAnchor>
  <cdr:relSizeAnchor xmlns:cdr="http://schemas.openxmlformats.org/drawingml/2006/chartDrawing">
    <cdr:from>
      <cdr:x>0.83382</cdr:x>
      <cdr:y>0.42508</cdr:y>
    </cdr:from>
    <cdr:to>
      <cdr:x>0.83382</cdr:x>
      <cdr:y>0.42508</cdr:y>
    </cdr:to>
    <cdr:sp macro="" textlink="">
      <cdr:nvSpPr>
        <cdr:cNvPr id="3" name="Text Box 5"/>
        <cdr:cNvSpPr txBox="1">
          <a:spLocks xmlns:a="http://schemas.openxmlformats.org/drawingml/2006/main" noChangeArrowheads="1"/>
        </cdr:cNvSpPr>
      </cdr:nvSpPr>
      <cdr:spPr bwMode="auto">
        <a:xfrm xmlns:a="http://schemas.openxmlformats.org/drawingml/2006/main">
          <a:off x="2017570" y="409550"/>
          <a:ext cx="0" cy="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27432" tIns="18288" rIns="27432" bIns="0" anchor="t" upright="1"/>
        <a:lstStyle xmlns:a="http://schemas.openxmlformats.org/drawingml/2006/main"/>
        <a:p xmlns:a="http://schemas.openxmlformats.org/drawingml/2006/main">
          <a:pPr algn="ctr" rtl="0">
            <a:defRPr sz="1000"/>
          </a:pPr>
          <a:r>
            <a:rPr lang="pt-PT" sz="700" b="1" i="0" u="none" strike="noStrike" baseline="0">
              <a:solidFill>
                <a:srgbClr val="333333"/>
              </a:solidFill>
              <a:latin typeface="Arial"/>
              <a:cs typeface="Arial"/>
            </a:rPr>
            <a:t>Valor médio total 231,2 euros</a:t>
          </a:r>
        </a:p>
      </cdr:txBody>
    </cdr:sp>
  </cdr:relSizeAnchor>
</c:userShapes>
</file>

<file path=xl/drawings/drawing18.xml><?xml version="1.0" encoding="utf-8"?>
<c:userShapes xmlns:c="http://schemas.openxmlformats.org/drawingml/2006/chart">
  <cdr:relSizeAnchor xmlns:cdr="http://schemas.openxmlformats.org/drawingml/2006/chartDrawing">
    <cdr:from>
      <cdr:x>0.79082</cdr:x>
      <cdr:y>0.20042</cdr:y>
    </cdr:from>
    <cdr:to>
      <cdr:x>0.79082</cdr:x>
      <cdr:y>0.20042</cdr:y>
    </cdr:to>
    <cdr:sp macro="" textlink="">
      <cdr:nvSpPr>
        <cdr:cNvPr id="2087940" name="Text Box 4"/>
        <cdr:cNvSpPr txBox="1">
          <a:spLocks xmlns:a="http://schemas.openxmlformats.org/drawingml/2006/main" noChangeArrowheads="1"/>
        </cdr:cNvSpPr>
      </cdr:nvSpPr>
      <cdr:spPr bwMode="auto">
        <a:xfrm xmlns:a="http://schemas.openxmlformats.org/drawingml/2006/main">
          <a:off x="2842096" y="408930"/>
          <a:ext cx="0" cy="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0" tIns="0" rIns="0" bIns="0" anchor="ctr" upright="1"/>
        <a:lstStyle xmlns:a="http://schemas.openxmlformats.org/drawingml/2006/main"/>
        <a:p xmlns:a="http://schemas.openxmlformats.org/drawingml/2006/main">
          <a:pPr algn="r" rtl="0">
            <a:defRPr sz="1000"/>
          </a:pPr>
          <a:r>
            <a:rPr lang="pt-PT" sz="800" b="1" i="0" u="none" strike="noStrike" baseline="0">
              <a:solidFill>
                <a:srgbClr val="333333"/>
              </a:solidFill>
              <a:latin typeface="Arial"/>
              <a:cs typeface="Arial"/>
            </a:rPr>
            <a:t>Valor médio </a:t>
          </a:r>
        </a:p>
        <a:p xmlns:a="http://schemas.openxmlformats.org/drawingml/2006/main">
          <a:pPr algn="r" rtl="0">
            <a:defRPr sz="1000"/>
          </a:pPr>
          <a:r>
            <a:rPr lang="pt-PT" sz="800" b="1" i="0" u="none" strike="noStrike" baseline="0">
              <a:solidFill>
                <a:srgbClr val="333333"/>
              </a:solidFill>
              <a:latin typeface="Arial"/>
              <a:cs typeface="Arial"/>
            </a:rPr>
            <a:t>total  232,3</a:t>
          </a:r>
        </a:p>
      </cdr:txBody>
    </cdr:sp>
  </cdr:relSizeAnchor>
  <cdr:relSizeAnchor xmlns:cdr="http://schemas.openxmlformats.org/drawingml/2006/chartDrawing">
    <cdr:from>
      <cdr:x>0.78401</cdr:x>
      <cdr:y>0.20042</cdr:y>
    </cdr:from>
    <cdr:to>
      <cdr:x>0.78401</cdr:x>
      <cdr:y>0.20042</cdr:y>
    </cdr:to>
    <cdr:sp macro="" textlink="">
      <cdr:nvSpPr>
        <cdr:cNvPr id="2087941" name="Text Box 5"/>
        <cdr:cNvSpPr txBox="1">
          <a:spLocks xmlns:a="http://schemas.openxmlformats.org/drawingml/2006/main" noChangeArrowheads="1"/>
        </cdr:cNvSpPr>
      </cdr:nvSpPr>
      <cdr:spPr bwMode="auto">
        <a:xfrm xmlns:a="http://schemas.openxmlformats.org/drawingml/2006/main">
          <a:off x="2817627" y="408930"/>
          <a:ext cx="0" cy="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27432" tIns="18288" rIns="27432" bIns="0" anchor="t" upright="1"/>
        <a:lstStyle xmlns:a="http://schemas.openxmlformats.org/drawingml/2006/main"/>
        <a:p xmlns:a="http://schemas.openxmlformats.org/drawingml/2006/main">
          <a:pPr algn="ctr" rtl="0">
            <a:defRPr sz="1000"/>
          </a:pPr>
          <a:r>
            <a:rPr lang="pt-PT" sz="700" b="1" i="0" u="none" strike="noStrike" baseline="0">
              <a:solidFill>
                <a:srgbClr val="333333"/>
              </a:solidFill>
              <a:latin typeface="Arial"/>
              <a:cs typeface="Arial"/>
            </a:rPr>
            <a:t>Valor médio total 231,2 euros</a:t>
          </a:r>
        </a:p>
      </cdr:txBody>
    </cdr:sp>
  </cdr:relSizeAnchor>
  <cdr:relSizeAnchor xmlns:cdr="http://schemas.openxmlformats.org/drawingml/2006/chartDrawing">
    <cdr:from>
      <cdr:x>0.79082</cdr:x>
      <cdr:y>0.20042</cdr:y>
    </cdr:from>
    <cdr:to>
      <cdr:x>0.79082</cdr:x>
      <cdr:y>0.20042</cdr:y>
    </cdr:to>
    <cdr:sp macro="" textlink="">
      <cdr:nvSpPr>
        <cdr:cNvPr id="2" name="Text Box 4"/>
        <cdr:cNvSpPr txBox="1">
          <a:spLocks xmlns:a="http://schemas.openxmlformats.org/drawingml/2006/main" noChangeArrowheads="1"/>
        </cdr:cNvSpPr>
      </cdr:nvSpPr>
      <cdr:spPr bwMode="auto">
        <a:xfrm xmlns:a="http://schemas.openxmlformats.org/drawingml/2006/main">
          <a:off x="2842096" y="408930"/>
          <a:ext cx="0" cy="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0" tIns="0" rIns="0" bIns="0" anchor="ctr" upright="1"/>
        <a:lstStyle xmlns:a="http://schemas.openxmlformats.org/drawingml/2006/main"/>
        <a:p xmlns:a="http://schemas.openxmlformats.org/drawingml/2006/main">
          <a:pPr algn="r" rtl="0">
            <a:defRPr sz="1000"/>
          </a:pPr>
          <a:r>
            <a:rPr lang="pt-PT" sz="800" b="1" i="0" u="none" strike="noStrike" baseline="0">
              <a:solidFill>
                <a:srgbClr val="333333"/>
              </a:solidFill>
              <a:latin typeface="Arial"/>
              <a:cs typeface="Arial"/>
            </a:rPr>
            <a:t>Valor médio </a:t>
          </a:r>
        </a:p>
        <a:p xmlns:a="http://schemas.openxmlformats.org/drawingml/2006/main">
          <a:pPr algn="r" rtl="0">
            <a:defRPr sz="1000"/>
          </a:pPr>
          <a:r>
            <a:rPr lang="pt-PT" sz="800" b="1" i="0" u="none" strike="noStrike" baseline="0">
              <a:solidFill>
                <a:srgbClr val="333333"/>
              </a:solidFill>
              <a:latin typeface="Arial"/>
              <a:cs typeface="Arial"/>
            </a:rPr>
            <a:t>total  232,3</a:t>
          </a:r>
        </a:p>
      </cdr:txBody>
    </cdr:sp>
  </cdr:relSizeAnchor>
  <cdr:relSizeAnchor xmlns:cdr="http://schemas.openxmlformats.org/drawingml/2006/chartDrawing">
    <cdr:from>
      <cdr:x>0.78401</cdr:x>
      <cdr:y>0.20042</cdr:y>
    </cdr:from>
    <cdr:to>
      <cdr:x>0.78401</cdr:x>
      <cdr:y>0.20042</cdr:y>
    </cdr:to>
    <cdr:sp macro="" textlink="">
      <cdr:nvSpPr>
        <cdr:cNvPr id="3" name="Text Box 5"/>
        <cdr:cNvSpPr txBox="1">
          <a:spLocks xmlns:a="http://schemas.openxmlformats.org/drawingml/2006/main" noChangeArrowheads="1"/>
        </cdr:cNvSpPr>
      </cdr:nvSpPr>
      <cdr:spPr bwMode="auto">
        <a:xfrm xmlns:a="http://schemas.openxmlformats.org/drawingml/2006/main">
          <a:off x="2817627" y="408930"/>
          <a:ext cx="0" cy="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27432" tIns="18288" rIns="27432" bIns="0" anchor="t" upright="1"/>
        <a:lstStyle xmlns:a="http://schemas.openxmlformats.org/drawingml/2006/main"/>
        <a:p xmlns:a="http://schemas.openxmlformats.org/drawingml/2006/main">
          <a:pPr algn="ctr" rtl="0">
            <a:defRPr sz="1000"/>
          </a:pPr>
          <a:r>
            <a:rPr lang="pt-PT" sz="700" b="1" i="0" u="none" strike="noStrike" baseline="0">
              <a:solidFill>
                <a:srgbClr val="333333"/>
              </a:solidFill>
              <a:latin typeface="Arial"/>
              <a:cs typeface="Arial"/>
            </a:rPr>
            <a:t>Valor médio total 231,2 euros</a:t>
          </a:r>
        </a:p>
      </cdr:txBody>
    </cdr:sp>
  </cdr:relSizeAnchor>
</c:userShapes>
</file>

<file path=xl/drawings/drawing19.xml><?xml version="1.0" encoding="utf-8"?>
<c:userShapes xmlns:c="http://schemas.openxmlformats.org/drawingml/2006/chart">
  <cdr:relSizeAnchor xmlns:cdr="http://schemas.openxmlformats.org/drawingml/2006/chartDrawing">
    <cdr:from>
      <cdr:x>0.77623</cdr:x>
      <cdr:y>0.16477</cdr:y>
    </cdr:from>
    <cdr:to>
      <cdr:x>0.77623</cdr:x>
      <cdr:y>0.16477</cdr:y>
    </cdr:to>
    <cdr:sp macro="" textlink="">
      <cdr:nvSpPr>
        <cdr:cNvPr id="2079751" name="Text Box 7"/>
        <cdr:cNvSpPr txBox="1">
          <a:spLocks xmlns:a="http://schemas.openxmlformats.org/drawingml/2006/main" noChangeArrowheads="1"/>
        </cdr:cNvSpPr>
      </cdr:nvSpPr>
      <cdr:spPr bwMode="auto">
        <a:xfrm xmlns:a="http://schemas.openxmlformats.org/drawingml/2006/main">
          <a:off x="2823161" y="408083"/>
          <a:ext cx="0" cy="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0" tIns="0" rIns="0" bIns="0" anchor="ctr" upright="1"/>
        <a:lstStyle xmlns:a="http://schemas.openxmlformats.org/drawingml/2006/main"/>
        <a:p xmlns:a="http://schemas.openxmlformats.org/drawingml/2006/main">
          <a:pPr algn="r" rtl="0">
            <a:defRPr sz="1000"/>
          </a:pPr>
          <a:r>
            <a:rPr lang="pt-PT" sz="800" b="1" i="0" u="none" strike="noStrike" baseline="0">
              <a:solidFill>
                <a:srgbClr val="333333"/>
              </a:solidFill>
              <a:latin typeface="Arial"/>
              <a:cs typeface="Arial"/>
            </a:rPr>
            <a:t>Valor médio </a:t>
          </a:r>
        </a:p>
        <a:p xmlns:a="http://schemas.openxmlformats.org/drawingml/2006/main">
          <a:pPr algn="r" rtl="0">
            <a:defRPr sz="1000"/>
          </a:pPr>
          <a:r>
            <a:rPr lang="pt-PT" sz="800" b="1" i="0" u="none" strike="noStrike" baseline="0">
              <a:solidFill>
                <a:srgbClr val="333333"/>
              </a:solidFill>
              <a:latin typeface="Arial"/>
              <a:cs typeface="Arial"/>
            </a:rPr>
            <a:t>total  232,3</a:t>
          </a:r>
        </a:p>
      </cdr:txBody>
    </cdr:sp>
  </cdr:relSizeAnchor>
  <cdr:relSizeAnchor xmlns:cdr="http://schemas.openxmlformats.org/drawingml/2006/chartDrawing">
    <cdr:from>
      <cdr:x>0.77039</cdr:x>
      <cdr:y>0.16477</cdr:y>
    </cdr:from>
    <cdr:to>
      <cdr:x>0.77039</cdr:x>
      <cdr:y>0.16477</cdr:y>
    </cdr:to>
    <cdr:sp macro="" textlink="">
      <cdr:nvSpPr>
        <cdr:cNvPr id="2079753" name="Text Box 9"/>
        <cdr:cNvSpPr txBox="1">
          <a:spLocks xmlns:a="http://schemas.openxmlformats.org/drawingml/2006/main" noChangeArrowheads="1"/>
        </cdr:cNvSpPr>
      </cdr:nvSpPr>
      <cdr:spPr bwMode="auto">
        <a:xfrm xmlns:a="http://schemas.openxmlformats.org/drawingml/2006/main">
          <a:off x="2803987" y="408083"/>
          <a:ext cx="0" cy="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27432" tIns="18288" rIns="27432" bIns="0" anchor="t" upright="1"/>
        <a:lstStyle xmlns:a="http://schemas.openxmlformats.org/drawingml/2006/main"/>
        <a:p xmlns:a="http://schemas.openxmlformats.org/drawingml/2006/main">
          <a:pPr algn="ctr" rtl="0">
            <a:defRPr sz="1000"/>
          </a:pPr>
          <a:r>
            <a:rPr lang="pt-PT" sz="700" b="1" i="0" u="none" strike="noStrike" baseline="0">
              <a:solidFill>
                <a:srgbClr val="333333"/>
              </a:solidFill>
              <a:latin typeface="Arial"/>
              <a:cs typeface="Arial"/>
            </a:rPr>
            <a:t>Valor médio total 231,2 euros</a:t>
          </a:r>
        </a:p>
      </cdr:txBody>
    </cdr:sp>
  </cdr:relSizeAnchor>
  <cdr:relSizeAnchor xmlns:cdr="http://schemas.openxmlformats.org/drawingml/2006/chartDrawing">
    <cdr:from>
      <cdr:x>0.77623</cdr:x>
      <cdr:y>0.16477</cdr:y>
    </cdr:from>
    <cdr:to>
      <cdr:x>0.77623</cdr:x>
      <cdr:y>0.16477</cdr:y>
    </cdr:to>
    <cdr:sp macro="" textlink="">
      <cdr:nvSpPr>
        <cdr:cNvPr id="2" name="Text Box 7"/>
        <cdr:cNvSpPr txBox="1">
          <a:spLocks xmlns:a="http://schemas.openxmlformats.org/drawingml/2006/main" noChangeArrowheads="1"/>
        </cdr:cNvSpPr>
      </cdr:nvSpPr>
      <cdr:spPr bwMode="auto">
        <a:xfrm xmlns:a="http://schemas.openxmlformats.org/drawingml/2006/main">
          <a:off x="2823161" y="408083"/>
          <a:ext cx="0" cy="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0" tIns="0" rIns="0" bIns="0" anchor="ctr" upright="1"/>
        <a:lstStyle xmlns:a="http://schemas.openxmlformats.org/drawingml/2006/main"/>
        <a:p xmlns:a="http://schemas.openxmlformats.org/drawingml/2006/main">
          <a:pPr algn="r" rtl="0">
            <a:defRPr sz="1000"/>
          </a:pPr>
          <a:r>
            <a:rPr lang="pt-PT" sz="800" b="1" i="0" u="none" strike="noStrike" baseline="0">
              <a:solidFill>
                <a:srgbClr val="333333"/>
              </a:solidFill>
              <a:latin typeface="Arial"/>
              <a:cs typeface="Arial"/>
            </a:rPr>
            <a:t>Valor médio </a:t>
          </a:r>
        </a:p>
        <a:p xmlns:a="http://schemas.openxmlformats.org/drawingml/2006/main">
          <a:pPr algn="r" rtl="0">
            <a:defRPr sz="1000"/>
          </a:pPr>
          <a:r>
            <a:rPr lang="pt-PT" sz="800" b="1" i="0" u="none" strike="noStrike" baseline="0">
              <a:solidFill>
                <a:srgbClr val="333333"/>
              </a:solidFill>
              <a:latin typeface="Arial"/>
              <a:cs typeface="Arial"/>
            </a:rPr>
            <a:t>total  232,3</a:t>
          </a:r>
        </a:p>
      </cdr:txBody>
    </cdr:sp>
  </cdr:relSizeAnchor>
  <cdr:relSizeAnchor xmlns:cdr="http://schemas.openxmlformats.org/drawingml/2006/chartDrawing">
    <cdr:from>
      <cdr:x>0.77039</cdr:x>
      <cdr:y>0.16477</cdr:y>
    </cdr:from>
    <cdr:to>
      <cdr:x>0.77039</cdr:x>
      <cdr:y>0.16477</cdr:y>
    </cdr:to>
    <cdr:sp macro="" textlink="">
      <cdr:nvSpPr>
        <cdr:cNvPr id="3" name="Text Box 9"/>
        <cdr:cNvSpPr txBox="1">
          <a:spLocks xmlns:a="http://schemas.openxmlformats.org/drawingml/2006/main" noChangeArrowheads="1"/>
        </cdr:cNvSpPr>
      </cdr:nvSpPr>
      <cdr:spPr bwMode="auto">
        <a:xfrm xmlns:a="http://schemas.openxmlformats.org/drawingml/2006/main">
          <a:off x="2803987" y="408083"/>
          <a:ext cx="0" cy="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27432" tIns="18288" rIns="27432" bIns="0" anchor="t" upright="1"/>
        <a:lstStyle xmlns:a="http://schemas.openxmlformats.org/drawingml/2006/main"/>
        <a:p xmlns:a="http://schemas.openxmlformats.org/drawingml/2006/main">
          <a:pPr algn="ctr" rtl="0">
            <a:defRPr sz="1000"/>
          </a:pPr>
          <a:r>
            <a:rPr lang="pt-PT" sz="700" b="1" i="0" u="none" strike="noStrike" baseline="0">
              <a:solidFill>
                <a:srgbClr val="333333"/>
              </a:solidFill>
              <a:latin typeface="Arial"/>
              <a:cs typeface="Arial"/>
            </a:rPr>
            <a:t>Valor médio total 231,2 euros</a:t>
          </a:r>
        </a:p>
      </cdr:txBody>
    </cdr:sp>
  </cdr:relSizeAnchor>
</c:userShapes>
</file>

<file path=xl/drawings/drawing2.xml><?xml version="1.0" encoding="utf-8"?>
<xdr:wsDr xmlns:xdr="http://schemas.openxmlformats.org/drawingml/2006/spreadsheetDrawing" xmlns:a="http://schemas.openxmlformats.org/drawingml/2006/main">
  <xdr:twoCellAnchor>
    <xdr:from>
      <xdr:col>5</xdr:col>
      <xdr:colOff>781050</xdr:colOff>
      <xdr:row>0</xdr:row>
      <xdr:rowOff>0</xdr:rowOff>
    </xdr:from>
    <xdr:to>
      <xdr:col>8</xdr:col>
      <xdr:colOff>11973</xdr:colOff>
      <xdr:row>1</xdr:row>
      <xdr:rowOff>8550</xdr:rowOff>
    </xdr:to>
    <xdr:grpSp>
      <xdr:nvGrpSpPr>
        <xdr:cNvPr id="2" name="Grupo 1"/>
        <xdr:cNvGrpSpPr/>
      </xdr:nvGrpSpPr>
      <xdr:grpSpPr>
        <a:xfrm>
          <a:off x="2371725" y="0"/>
          <a:ext cx="612048" cy="180000"/>
          <a:chOff x="4797152" y="7020272"/>
          <a:chExt cx="612048" cy="180000"/>
        </a:xfrm>
      </xdr:grpSpPr>
      <xdr:sp macro="" textlink="">
        <xdr:nvSpPr>
          <xdr:cNvPr id="3" name="Rectângulo 2"/>
          <xdr:cNvSpPr/>
        </xdr:nvSpPr>
        <xdr:spPr>
          <a:xfrm>
            <a:off x="4797152" y="7020272"/>
            <a:ext cx="180000" cy="180000"/>
          </a:xfrm>
          <a:prstGeom prst="rect">
            <a:avLst/>
          </a:prstGeom>
          <a:solidFill>
            <a:srgbClr val="EEB0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4" name="Rectângulo 3"/>
          <xdr:cNvSpPr/>
        </xdr:nvSpPr>
        <xdr:spPr>
          <a:xfrm>
            <a:off x="5013176" y="7020272"/>
            <a:ext cx="180000" cy="180000"/>
          </a:xfrm>
          <a:prstGeom prst="rect">
            <a:avLst/>
          </a:prstGeom>
          <a:solidFill>
            <a:schemeClr val="accent3"/>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5" name="Rectângulo 4"/>
          <xdr:cNvSpPr/>
        </xdr:nvSpPr>
        <xdr:spPr>
          <a:xfrm>
            <a:off x="5229200" y="7020272"/>
            <a:ext cx="180000" cy="180000"/>
          </a:xfrm>
          <a:prstGeom prst="rect">
            <a:avLst/>
          </a:prstGeom>
          <a:solidFill>
            <a:schemeClr val="accent4"/>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wsDr>
</file>

<file path=xl/drawings/drawing20.xml><?xml version="1.0" encoding="utf-8"?>
<c:userShapes xmlns:c="http://schemas.openxmlformats.org/drawingml/2006/chart">
  <cdr:relSizeAnchor xmlns:cdr="http://schemas.openxmlformats.org/drawingml/2006/chartDrawing">
    <cdr:from>
      <cdr:x>0.77623</cdr:x>
      <cdr:y>0.16477</cdr:y>
    </cdr:from>
    <cdr:to>
      <cdr:x>0.77623</cdr:x>
      <cdr:y>0.16477</cdr:y>
    </cdr:to>
    <cdr:sp macro="" textlink="">
      <cdr:nvSpPr>
        <cdr:cNvPr id="2079751" name="Text Box 7"/>
        <cdr:cNvSpPr txBox="1">
          <a:spLocks xmlns:a="http://schemas.openxmlformats.org/drawingml/2006/main" noChangeArrowheads="1"/>
        </cdr:cNvSpPr>
      </cdr:nvSpPr>
      <cdr:spPr bwMode="auto">
        <a:xfrm xmlns:a="http://schemas.openxmlformats.org/drawingml/2006/main">
          <a:off x="2823161" y="408083"/>
          <a:ext cx="0" cy="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0" tIns="0" rIns="0" bIns="0" anchor="ctr" upright="1"/>
        <a:lstStyle xmlns:a="http://schemas.openxmlformats.org/drawingml/2006/main"/>
        <a:p xmlns:a="http://schemas.openxmlformats.org/drawingml/2006/main">
          <a:pPr algn="r" rtl="0">
            <a:defRPr sz="1000"/>
          </a:pPr>
          <a:r>
            <a:rPr lang="pt-PT" sz="800" b="1" i="0" u="none" strike="noStrike" baseline="0">
              <a:solidFill>
                <a:srgbClr val="333333"/>
              </a:solidFill>
              <a:latin typeface="Arial"/>
              <a:cs typeface="Arial"/>
            </a:rPr>
            <a:t>Valor médio </a:t>
          </a:r>
        </a:p>
        <a:p xmlns:a="http://schemas.openxmlformats.org/drawingml/2006/main">
          <a:pPr algn="r" rtl="0">
            <a:defRPr sz="1000"/>
          </a:pPr>
          <a:r>
            <a:rPr lang="pt-PT" sz="800" b="1" i="0" u="none" strike="noStrike" baseline="0">
              <a:solidFill>
                <a:srgbClr val="333333"/>
              </a:solidFill>
              <a:latin typeface="Arial"/>
              <a:cs typeface="Arial"/>
            </a:rPr>
            <a:t>total  232,3</a:t>
          </a:r>
        </a:p>
      </cdr:txBody>
    </cdr:sp>
  </cdr:relSizeAnchor>
  <cdr:relSizeAnchor xmlns:cdr="http://schemas.openxmlformats.org/drawingml/2006/chartDrawing">
    <cdr:from>
      <cdr:x>0.77039</cdr:x>
      <cdr:y>0.16477</cdr:y>
    </cdr:from>
    <cdr:to>
      <cdr:x>0.77039</cdr:x>
      <cdr:y>0.16477</cdr:y>
    </cdr:to>
    <cdr:sp macro="" textlink="">
      <cdr:nvSpPr>
        <cdr:cNvPr id="2079753" name="Text Box 9"/>
        <cdr:cNvSpPr txBox="1">
          <a:spLocks xmlns:a="http://schemas.openxmlformats.org/drawingml/2006/main" noChangeArrowheads="1"/>
        </cdr:cNvSpPr>
      </cdr:nvSpPr>
      <cdr:spPr bwMode="auto">
        <a:xfrm xmlns:a="http://schemas.openxmlformats.org/drawingml/2006/main">
          <a:off x="2803987" y="408083"/>
          <a:ext cx="0" cy="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27432" tIns="18288" rIns="27432" bIns="0" anchor="t" upright="1"/>
        <a:lstStyle xmlns:a="http://schemas.openxmlformats.org/drawingml/2006/main"/>
        <a:p xmlns:a="http://schemas.openxmlformats.org/drawingml/2006/main">
          <a:pPr algn="ctr" rtl="0">
            <a:defRPr sz="1000"/>
          </a:pPr>
          <a:r>
            <a:rPr lang="pt-PT" sz="700" b="1" i="0" u="none" strike="noStrike" baseline="0">
              <a:solidFill>
                <a:srgbClr val="333333"/>
              </a:solidFill>
              <a:latin typeface="Arial"/>
              <a:cs typeface="Arial"/>
            </a:rPr>
            <a:t>Valor médio total 231,2 euros</a:t>
          </a:r>
        </a:p>
      </cdr:txBody>
    </cdr:sp>
  </cdr:relSizeAnchor>
</c:userShapes>
</file>

<file path=xl/drawings/drawing21.xml><?xml version="1.0" encoding="utf-8"?>
<xdr:wsDr xmlns:xdr="http://schemas.openxmlformats.org/drawingml/2006/spreadsheetDrawing" xmlns:a="http://schemas.openxmlformats.org/drawingml/2006/main">
  <xdr:twoCellAnchor>
    <xdr:from>
      <xdr:col>1</xdr:col>
      <xdr:colOff>0</xdr:colOff>
      <xdr:row>0</xdr:row>
      <xdr:rowOff>7922</xdr:rowOff>
    </xdr:from>
    <xdr:to>
      <xdr:col>3</xdr:col>
      <xdr:colOff>346833</xdr:colOff>
      <xdr:row>1</xdr:row>
      <xdr:rowOff>13297</xdr:rowOff>
    </xdr:to>
    <xdr:grpSp>
      <xdr:nvGrpSpPr>
        <xdr:cNvPr id="2" name="Grupo 1"/>
        <xdr:cNvGrpSpPr/>
      </xdr:nvGrpSpPr>
      <xdr:grpSpPr>
        <a:xfrm>
          <a:off x="66675" y="7922"/>
          <a:ext cx="594483" cy="176825"/>
          <a:chOff x="4808367" y="7020272"/>
          <a:chExt cx="600833" cy="180000"/>
        </a:xfrm>
      </xdr:grpSpPr>
      <xdr:sp macro="" textlink="">
        <xdr:nvSpPr>
          <xdr:cNvPr id="3" name="Rectângulo 2"/>
          <xdr:cNvSpPr/>
        </xdr:nvSpPr>
        <xdr:spPr>
          <a:xfrm>
            <a:off x="5016250"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4" name="Rectângulo 3"/>
          <xdr:cNvSpPr/>
        </xdr:nvSpPr>
        <xdr:spPr>
          <a:xfrm>
            <a:off x="4808367"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5" name="Rectângulo 4"/>
          <xdr:cNvSpPr/>
        </xdr:nvSpPr>
        <xdr:spPr>
          <a:xfrm>
            <a:off x="5229200" y="7020272"/>
            <a:ext cx="180000" cy="180000"/>
          </a:xfrm>
          <a:prstGeom prst="rect">
            <a:avLst/>
          </a:prstGeom>
          <a:solidFill>
            <a:schemeClr val="accent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wsDr>
</file>

<file path=xl/drawings/drawing22.xml><?xml version="1.0" encoding="utf-8"?>
<xdr:wsDr xmlns:xdr="http://schemas.openxmlformats.org/drawingml/2006/spreadsheetDrawing" xmlns:a="http://schemas.openxmlformats.org/drawingml/2006/main">
  <xdr:twoCellAnchor>
    <xdr:from>
      <xdr:col>1</xdr:col>
      <xdr:colOff>161925</xdr:colOff>
      <xdr:row>15</xdr:row>
      <xdr:rowOff>0</xdr:rowOff>
    </xdr:from>
    <xdr:to>
      <xdr:col>9</xdr:col>
      <xdr:colOff>266700</xdr:colOff>
      <xdr:row>28</xdr:row>
      <xdr:rowOff>38100</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xdr:col>
      <xdr:colOff>9525</xdr:colOff>
      <xdr:row>35</xdr:row>
      <xdr:rowOff>161925</xdr:rowOff>
    </xdr:from>
    <xdr:to>
      <xdr:col>10</xdr:col>
      <xdr:colOff>9525</xdr:colOff>
      <xdr:row>48</xdr:row>
      <xdr:rowOff>114300</xdr:rowOff>
    </xdr:to>
    <xdr:graphicFrame macro="">
      <xdr:nvGraphicFramePr>
        <xdr:cNvPr id="3" name="Chart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13</xdr:col>
      <xdr:colOff>133350</xdr:colOff>
      <xdr:row>6</xdr:row>
      <xdr:rowOff>47625</xdr:rowOff>
    </xdr:from>
    <xdr:to>
      <xdr:col>13</xdr:col>
      <xdr:colOff>133350</xdr:colOff>
      <xdr:row>387</xdr:row>
      <xdr:rowOff>114300</xdr:rowOff>
    </xdr:to>
    <xdr:sp macro="" textlink="">
      <xdr:nvSpPr>
        <xdr:cNvPr id="4" name="Line 3"/>
        <xdr:cNvSpPr>
          <a:spLocks noChangeShapeType="1"/>
        </xdr:cNvSpPr>
      </xdr:nvSpPr>
      <xdr:spPr bwMode="auto">
        <a:xfrm>
          <a:off x="3848100" y="866775"/>
          <a:ext cx="0" cy="60093225"/>
        </a:xfrm>
        <a:prstGeom prst="line">
          <a:avLst/>
        </a:prstGeom>
        <a:noFill/>
        <a:ln w="9525">
          <a:noFill/>
          <a:round/>
          <a:headEnd/>
          <a:tailEnd/>
        </a:ln>
      </xdr:spPr>
    </xdr:sp>
    <xdr:clientData/>
  </xdr:twoCellAnchor>
  <xdr:twoCellAnchor>
    <xdr:from>
      <xdr:col>13</xdr:col>
      <xdr:colOff>38100</xdr:colOff>
      <xdr:row>8</xdr:row>
      <xdr:rowOff>0</xdr:rowOff>
    </xdr:from>
    <xdr:to>
      <xdr:col>13</xdr:col>
      <xdr:colOff>38100</xdr:colOff>
      <xdr:row>36</xdr:row>
      <xdr:rowOff>76200</xdr:rowOff>
    </xdr:to>
    <xdr:sp macro="" textlink="">
      <xdr:nvSpPr>
        <xdr:cNvPr id="5" name="Line 4"/>
        <xdr:cNvSpPr>
          <a:spLocks noChangeShapeType="1"/>
        </xdr:cNvSpPr>
      </xdr:nvSpPr>
      <xdr:spPr bwMode="auto">
        <a:xfrm>
          <a:off x="3752850" y="1038225"/>
          <a:ext cx="0" cy="4067175"/>
        </a:xfrm>
        <a:prstGeom prst="line">
          <a:avLst/>
        </a:prstGeom>
        <a:noFill/>
        <a:ln w="9525">
          <a:noFill/>
          <a:round/>
          <a:headEnd/>
          <a:tailEnd/>
        </a:ln>
      </xdr:spPr>
    </xdr:sp>
    <xdr:clientData/>
  </xdr:twoCellAnchor>
  <xdr:twoCellAnchor>
    <xdr:from>
      <xdr:col>11</xdr:col>
      <xdr:colOff>38100</xdr:colOff>
      <xdr:row>15</xdr:row>
      <xdr:rowOff>0</xdr:rowOff>
    </xdr:from>
    <xdr:to>
      <xdr:col>29</xdr:col>
      <xdr:colOff>276225</xdr:colOff>
      <xdr:row>28</xdr:row>
      <xdr:rowOff>38100</xdr:rowOff>
    </xdr:to>
    <xdr:graphicFrame macro="">
      <xdr:nvGraphicFramePr>
        <xdr:cNvPr id="6"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11</xdr:col>
      <xdr:colOff>57150</xdr:colOff>
      <xdr:row>36</xdr:row>
      <xdr:rowOff>0</xdr:rowOff>
    </xdr:from>
    <xdr:to>
      <xdr:col>29</xdr:col>
      <xdr:colOff>266700</xdr:colOff>
      <xdr:row>49</xdr:row>
      <xdr:rowOff>0</xdr:rowOff>
    </xdr:to>
    <xdr:graphicFrame macro="">
      <xdr:nvGraphicFramePr>
        <xdr:cNvPr id="7" name="Chart 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1</xdr:col>
      <xdr:colOff>152400</xdr:colOff>
      <xdr:row>59</xdr:row>
      <xdr:rowOff>9525</xdr:rowOff>
    </xdr:from>
    <xdr:to>
      <xdr:col>10</xdr:col>
      <xdr:colOff>0</xdr:colOff>
      <xdr:row>71</xdr:row>
      <xdr:rowOff>95250</xdr:rowOff>
    </xdr:to>
    <xdr:graphicFrame macro="">
      <xdr:nvGraphicFramePr>
        <xdr:cNvPr id="8" name="Chart 7"/>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11</xdr:col>
      <xdr:colOff>66675</xdr:colOff>
      <xdr:row>59</xdr:row>
      <xdr:rowOff>19050</xdr:rowOff>
    </xdr:from>
    <xdr:to>
      <xdr:col>29</xdr:col>
      <xdr:colOff>276225</xdr:colOff>
      <xdr:row>71</xdr:row>
      <xdr:rowOff>114300</xdr:rowOff>
    </xdr:to>
    <xdr:graphicFrame macro="">
      <xdr:nvGraphicFramePr>
        <xdr:cNvPr id="9" name="Chart 8"/>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10</xdr:col>
      <xdr:colOff>0</xdr:colOff>
      <xdr:row>14</xdr:row>
      <xdr:rowOff>95250</xdr:rowOff>
    </xdr:from>
    <xdr:to>
      <xdr:col>10</xdr:col>
      <xdr:colOff>0</xdr:colOff>
      <xdr:row>72</xdr:row>
      <xdr:rowOff>85725</xdr:rowOff>
    </xdr:to>
    <xdr:sp macro="" textlink="">
      <xdr:nvSpPr>
        <xdr:cNvPr id="10" name="Line 9"/>
        <xdr:cNvSpPr>
          <a:spLocks noChangeShapeType="1"/>
        </xdr:cNvSpPr>
      </xdr:nvSpPr>
      <xdr:spPr bwMode="auto">
        <a:xfrm>
          <a:off x="3362325" y="1876425"/>
          <a:ext cx="0" cy="8115300"/>
        </a:xfrm>
        <a:prstGeom prst="line">
          <a:avLst/>
        </a:prstGeom>
        <a:noFill/>
        <a:ln w="9525">
          <a:noFill/>
          <a:round/>
          <a:headEnd/>
          <a:tailEnd/>
        </a:ln>
      </xdr:spPr>
    </xdr:sp>
    <xdr:clientData/>
  </xdr:twoCellAnchor>
  <xdr:twoCellAnchor>
    <xdr:from>
      <xdr:col>27</xdr:col>
      <xdr:colOff>190500</xdr:colOff>
      <xdr:row>0</xdr:row>
      <xdr:rowOff>0</xdr:rowOff>
    </xdr:from>
    <xdr:to>
      <xdr:col>31</xdr:col>
      <xdr:colOff>11973</xdr:colOff>
      <xdr:row>1</xdr:row>
      <xdr:rowOff>8550</xdr:rowOff>
    </xdr:to>
    <xdr:grpSp>
      <xdr:nvGrpSpPr>
        <xdr:cNvPr id="11" name="Grupo 10"/>
        <xdr:cNvGrpSpPr/>
      </xdr:nvGrpSpPr>
      <xdr:grpSpPr>
        <a:xfrm>
          <a:off x="6172200" y="0"/>
          <a:ext cx="612048" cy="180000"/>
          <a:chOff x="4797152" y="7020272"/>
          <a:chExt cx="612048" cy="180000"/>
        </a:xfrm>
      </xdr:grpSpPr>
      <xdr:sp macro="" textlink="">
        <xdr:nvSpPr>
          <xdr:cNvPr id="12" name="Rectângulo 11"/>
          <xdr:cNvSpPr/>
        </xdr:nvSpPr>
        <xdr:spPr>
          <a:xfrm>
            <a:off x="4797152" y="7020272"/>
            <a:ext cx="180000" cy="180000"/>
          </a:xfrm>
          <a:prstGeom prst="rect">
            <a:avLst/>
          </a:prstGeom>
          <a:solidFill>
            <a:srgbClr val="EEB0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13" name="Rectângulo 12"/>
          <xdr:cNvSpPr/>
        </xdr:nvSpPr>
        <xdr:spPr>
          <a:xfrm>
            <a:off x="5013176"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14" name="Rectângulo 13"/>
          <xdr:cNvSpPr/>
        </xdr:nvSpPr>
        <xdr:spPr>
          <a:xfrm>
            <a:off x="5229200"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wsDr>
</file>

<file path=xl/drawings/drawing23.xml><?xml version="1.0" encoding="utf-8"?>
<c:userShapes xmlns:c="http://schemas.openxmlformats.org/drawingml/2006/chart">
  <cdr:relSizeAnchor xmlns:cdr="http://schemas.openxmlformats.org/drawingml/2006/chartDrawing">
    <cdr:from>
      <cdr:x>0.55554</cdr:x>
      <cdr:y>0.39467</cdr:y>
    </cdr:from>
    <cdr:to>
      <cdr:x>0.59386</cdr:x>
      <cdr:y>0.43248</cdr:y>
    </cdr:to>
    <cdr:sp macro="" textlink="">
      <cdr:nvSpPr>
        <cdr:cNvPr id="1888257" name="Line 1"/>
        <cdr:cNvSpPr>
          <a:spLocks xmlns:a="http://schemas.openxmlformats.org/drawingml/2006/main" noChangeShapeType="1"/>
        </cdr:cNvSpPr>
      </cdr:nvSpPr>
      <cdr:spPr bwMode="auto">
        <a:xfrm xmlns:a="http://schemas.openxmlformats.org/drawingml/2006/main" flipV="1">
          <a:off x="1777953" y="684188"/>
          <a:ext cx="122640" cy="65546"/>
        </a:xfrm>
        <a:prstGeom xmlns:a="http://schemas.openxmlformats.org/drawingml/2006/main" prst="line">
          <a:avLst/>
        </a:prstGeom>
        <a:noFill xmlns:a="http://schemas.openxmlformats.org/drawingml/2006/main"/>
        <a:ln xmlns:a="http://schemas.openxmlformats.org/drawingml/2006/main" w="9525">
          <a:solidFill>
            <a:srgbClr val="808080"/>
          </a:solidFill>
          <a:round/>
          <a:headEnd/>
          <a:tailEnd type="triangle" w="med" len="med"/>
        </a:ln>
        <a:effectLst xmlns:a="http://schemas.openxmlformats.org/drawingml/2006/main"/>
      </cdr:spPr>
      <cdr:txBody>
        <a:bodyPr xmlns:a="http://schemas.openxmlformats.org/drawingml/2006/main"/>
        <a:lstStyle xmlns:a="http://schemas.openxmlformats.org/drawingml/2006/main"/>
        <a:p xmlns:a="http://schemas.openxmlformats.org/drawingml/2006/main">
          <a:endParaRPr lang="pt-PT"/>
        </a:p>
      </cdr:txBody>
    </cdr:sp>
  </cdr:relSizeAnchor>
  <cdr:relSizeAnchor xmlns:cdr="http://schemas.openxmlformats.org/drawingml/2006/chartDrawing">
    <cdr:from>
      <cdr:x>0.19068</cdr:x>
      <cdr:y>0.18537</cdr:y>
    </cdr:from>
    <cdr:to>
      <cdr:x>0.23827</cdr:x>
      <cdr:y>0.26702</cdr:y>
    </cdr:to>
    <cdr:sp macro="" textlink="">
      <cdr:nvSpPr>
        <cdr:cNvPr id="1888258" name="Line 2"/>
        <cdr:cNvSpPr>
          <a:spLocks xmlns:a="http://schemas.openxmlformats.org/drawingml/2006/main" noChangeShapeType="1"/>
        </cdr:cNvSpPr>
      </cdr:nvSpPr>
      <cdr:spPr bwMode="auto">
        <a:xfrm xmlns:a="http://schemas.openxmlformats.org/drawingml/2006/main" flipH="1">
          <a:off x="610268" y="321352"/>
          <a:ext cx="152307" cy="141544"/>
        </a:xfrm>
        <a:prstGeom xmlns:a="http://schemas.openxmlformats.org/drawingml/2006/main" prst="line">
          <a:avLst/>
        </a:prstGeom>
        <a:noFill xmlns:a="http://schemas.openxmlformats.org/drawingml/2006/main"/>
        <a:ln xmlns:a="http://schemas.openxmlformats.org/drawingml/2006/main" w="9525">
          <a:solidFill>
            <a:schemeClr val="accent6"/>
          </a:solidFill>
          <a:round/>
          <a:headEnd/>
          <a:tailEnd type="triangle" w="med" len="med"/>
        </a:ln>
        <a:effectLst xmlns:a="http://schemas.openxmlformats.org/drawingml/2006/main"/>
      </cdr:spPr>
      <cdr:txBody>
        <a:bodyPr xmlns:a="http://schemas.openxmlformats.org/drawingml/2006/main"/>
        <a:lstStyle xmlns:a="http://schemas.openxmlformats.org/drawingml/2006/main"/>
        <a:p xmlns:a="http://schemas.openxmlformats.org/drawingml/2006/main">
          <a:endParaRPr lang="pt-PT"/>
        </a:p>
      </cdr:txBody>
    </cdr:sp>
  </cdr:relSizeAnchor>
  <cdr:relSizeAnchor xmlns:cdr="http://schemas.openxmlformats.org/drawingml/2006/chartDrawing">
    <cdr:from>
      <cdr:x>0.01561</cdr:x>
      <cdr:y>0.91473</cdr:y>
    </cdr:from>
    <cdr:to>
      <cdr:x>0.98512</cdr:x>
      <cdr:y>0.98634</cdr:y>
    </cdr:to>
    <cdr:sp macro="" textlink="">
      <cdr:nvSpPr>
        <cdr:cNvPr id="1888259" name="Text Box 3"/>
        <cdr:cNvSpPr txBox="1">
          <a:spLocks xmlns:a="http://schemas.openxmlformats.org/drawingml/2006/main" noChangeArrowheads="1"/>
        </cdr:cNvSpPr>
      </cdr:nvSpPr>
      <cdr:spPr bwMode="auto">
        <a:xfrm xmlns:a="http://schemas.openxmlformats.org/drawingml/2006/main">
          <a:off x="50107" y="1585736"/>
          <a:ext cx="3112054" cy="12414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27432" tIns="18288" rIns="0" bIns="0" anchor="t" upright="1"/>
        <a:lstStyle xmlns:a="http://schemas.openxmlformats.org/drawingml/2006/main"/>
        <a:p xmlns:a="http://schemas.openxmlformats.org/drawingml/2006/main">
          <a:pPr algn="l" rtl="0">
            <a:defRPr sz="1000"/>
          </a:pPr>
          <a:r>
            <a:rPr lang="pt-PT" sz="600" b="0" i="0" u="none" strike="noStrike" baseline="0">
              <a:solidFill>
                <a:schemeClr val="tx2"/>
              </a:solidFill>
              <a:latin typeface="Arial"/>
              <a:cs typeface="Arial"/>
            </a:rPr>
            <a:t>fonte: INE: ICIT, ICCOP, ICC e ICS.    </a:t>
          </a:r>
        </a:p>
      </cdr:txBody>
    </cdr:sp>
  </cdr:relSizeAnchor>
</c:userShapes>
</file>

<file path=xl/drawings/drawing24.xml><?xml version="1.0" encoding="utf-8"?>
<c:userShapes xmlns:c="http://schemas.openxmlformats.org/drawingml/2006/chart">
  <cdr:relSizeAnchor xmlns:cdr="http://schemas.openxmlformats.org/drawingml/2006/chartDrawing">
    <cdr:from>
      <cdr:x>0.23171</cdr:x>
      <cdr:y>0.35329</cdr:y>
    </cdr:from>
    <cdr:to>
      <cdr:x>0.28823</cdr:x>
      <cdr:y>0.43871</cdr:y>
    </cdr:to>
    <cdr:sp macro="" textlink="">
      <cdr:nvSpPr>
        <cdr:cNvPr id="1889281" name="Line 1"/>
        <cdr:cNvSpPr>
          <a:spLocks xmlns:a="http://schemas.openxmlformats.org/drawingml/2006/main" noChangeShapeType="1"/>
        </cdr:cNvSpPr>
      </cdr:nvSpPr>
      <cdr:spPr bwMode="auto">
        <a:xfrm xmlns:a="http://schemas.openxmlformats.org/drawingml/2006/main" flipV="1">
          <a:off x="747709" y="632444"/>
          <a:ext cx="182208" cy="152155"/>
        </a:xfrm>
        <a:prstGeom xmlns:a="http://schemas.openxmlformats.org/drawingml/2006/main" prst="line">
          <a:avLst/>
        </a:prstGeom>
        <a:noFill xmlns:a="http://schemas.openxmlformats.org/drawingml/2006/main"/>
        <a:ln xmlns:a="http://schemas.openxmlformats.org/drawingml/2006/main" w="9525">
          <a:solidFill>
            <a:srgbClr val="808080"/>
          </a:solidFill>
          <a:round/>
          <a:headEnd/>
          <a:tailEnd type="triangle" w="med" len="med"/>
        </a:ln>
        <a:effectLst xmlns:a="http://schemas.openxmlformats.org/drawingml/2006/main"/>
      </cdr:spPr>
      <cdr:txBody>
        <a:bodyPr xmlns:a="http://schemas.openxmlformats.org/drawingml/2006/main"/>
        <a:lstStyle xmlns:a="http://schemas.openxmlformats.org/drawingml/2006/main"/>
        <a:p xmlns:a="http://schemas.openxmlformats.org/drawingml/2006/main">
          <a:endParaRPr lang="pt-PT"/>
        </a:p>
      </cdr:txBody>
    </cdr:sp>
  </cdr:relSizeAnchor>
  <cdr:relSizeAnchor xmlns:cdr="http://schemas.openxmlformats.org/drawingml/2006/chartDrawing">
    <cdr:from>
      <cdr:x>0.01484</cdr:x>
      <cdr:y>0.93011</cdr:y>
    </cdr:from>
    <cdr:to>
      <cdr:x>0.4139</cdr:x>
      <cdr:y>1</cdr:y>
    </cdr:to>
    <cdr:sp macro="" textlink="">
      <cdr:nvSpPr>
        <cdr:cNvPr id="1889282" name="Text Box 2"/>
        <cdr:cNvSpPr txBox="1">
          <a:spLocks xmlns:a="http://schemas.openxmlformats.org/drawingml/2006/main" noChangeArrowheads="1"/>
        </cdr:cNvSpPr>
      </cdr:nvSpPr>
      <cdr:spPr bwMode="auto">
        <a:xfrm xmlns:a="http://schemas.openxmlformats.org/drawingml/2006/main">
          <a:off x="46788" y="1647825"/>
          <a:ext cx="1258137" cy="123825"/>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27432" tIns="18288" rIns="0" bIns="0" anchor="t" upright="1"/>
        <a:lstStyle xmlns:a="http://schemas.openxmlformats.org/drawingml/2006/main"/>
        <a:p xmlns:a="http://schemas.openxmlformats.org/drawingml/2006/main">
          <a:pPr algn="l" rtl="0">
            <a:defRPr sz="1000"/>
          </a:pPr>
          <a:r>
            <a:rPr lang="pt-PT" sz="600" b="0" i="0" u="none" strike="noStrike" baseline="0">
              <a:solidFill>
                <a:schemeClr val="tx2"/>
              </a:solidFill>
              <a:latin typeface="Arial"/>
              <a:cs typeface="Arial"/>
            </a:rPr>
            <a:t>fonte: INE: ICIT, ICCOP, ICC e ICS</a:t>
          </a:r>
          <a:r>
            <a:rPr lang="pt-PT" sz="600" b="0" i="0" u="none" strike="noStrike" baseline="0">
              <a:solidFill>
                <a:srgbClr val="008000"/>
              </a:solidFill>
              <a:latin typeface="Arial"/>
              <a:cs typeface="Arial"/>
            </a:rPr>
            <a:t>.    </a:t>
          </a:r>
        </a:p>
      </cdr:txBody>
    </cdr:sp>
  </cdr:relSizeAnchor>
  <cdr:relSizeAnchor xmlns:cdr="http://schemas.openxmlformats.org/drawingml/2006/chartDrawing">
    <cdr:from>
      <cdr:x>0.51724</cdr:x>
      <cdr:y>0.33708</cdr:y>
    </cdr:from>
    <cdr:to>
      <cdr:x>0.55848</cdr:x>
      <cdr:y>0.3889</cdr:y>
    </cdr:to>
    <cdr:sp macro="" textlink="">
      <cdr:nvSpPr>
        <cdr:cNvPr id="1889283" name="Line 3"/>
        <cdr:cNvSpPr>
          <a:spLocks xmlns:a="http://schemas.openxmlformats.org/drawingml/2006/main" noChangeShapeType="1"/>
        </cdr:cNvSpPr>
      </cdr:nvSpPr>
      <cdr:spPr bwMode="auto">
        <a:xfrm xmlns:a="http://schemas.openxmlformats.org/drawingml/2006/main" flipV="1">
          <a:off x="1630754" y="597181"/>
          <a:ext cx="130020" cy="91807"/>
        </a:xfrm>
        <a:prstGeom xmlns:a="http://schemas.openxmlformats.org/drawingml/2006/main" prst="line">
          <a:avLst/>
        </a:prstGeom>
        <a:noFill xmlns:a="http://schemas.openxmlformats.org/drawingml/2006/main"/>
        <a:ln xmlns:a="http://schemas.openxmlformats.org/drawingml/2006/main" w="9525">
          <a:solidFill>
            <a:schemeClr val="accent6"/>
          </a:solidFill>
          <a:round/>
          <a:headEnd/>
          <a:tailEnd type="triangle" w="med" len="med"/>
        </a:ln>
        <a:effectLst xmlns:a="http://schemas.openxmlformats.org/drawingml/2006/main"/>
      </cdr:spPr>
      <cdr:txBody>
        <a:bodyPr xmlns:a="http://schemas.openxmlformats.org/drawingml/2006/main"/>
        <a:lstStyle xmlns:a="http://schemas.openxmlformats.org/drawingml/2006/main"/>
        <a:p xmlns:a="http://schemas.openxmlformats.org/drawingml/2006/main">
          <a:endParaRPr lang="pt-PT"/>
        </a:p>
      </cdr:txBody>
    </cdr:sp>
  </cdr:relSizeAnchor>
</c:userShapes>
</file>

<file path=xl/drawings/drawing25.xml><?xml version="1.0" encoding="utf-8"?>
<c:userShapes xmlns:c="http://schemas.openxmlformats.org/drawingml/2006/chart">
  <cdr:relSizeAnchor xmlns:cdr="http://schemas.openxmlformats.org/drawingml/2006/chartDrawing">
    <cdr:from>
      <cdr:x>0.52983</cdr:x>
      <cdr:y>0.30809</cdr:y>
    </cdr:from>
    <cdr:to>
      <cdr:x>0.98503</cdr:x>
      <cdr:y>0.539</cdr:y>
    </cdr:to>
    <cdr:sp macro="" textlink="">
      <cdr:nvSpPr>
        <cdr:cNvPr id="1890305" name="Text Box 1"/>
        <cdr:cNvSpPr txBox="1">
          <a:spLocks xmlns:a="http://schemas.openxmlformats.org/drawingml/2006/main" noChangeArrowheads="1"/>
        </cdr:cNvSpPr>
      </cdr:nvSpPr>
      <cdr:spPr bwMode="auto">
        <a:xfrm xmlns:a="http://schemas.openxmlformats.org/drawingml/2006/main">
          <a:off x="1688748" y="540204"/>
          <a:ext cx="1448152" cy="402481"/>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27432" tIns="18288" rIns="0" bIns="0" anchor="t" upright="1"/>
        <a:lstStyle xmlns:a="http://schemas.openxmlformats.org/drawingml/2006/main"/>
        <a:p xmlns:a="http://schemas.openxmlformats.org/drawingml/2006/main">
          <a:pPr algn="l" rtl="0">
            <a:defRPr sz="1000"/>
          </a:pPr>
          <a:r>
            <a:rPr lang="pt-PT" sz="700" b="0" i="0" u="none" strike="noStrike" baseline="0">
              <a:solidFill>
                <a:schemeClr val="tx2"/>
              </a:solidFill>
              <a:latin typeface="Arial"/>
              <a:cs typeface="Arial"/>
            </a:rPr>
            <a:t>…perspetivas de evolução do desemprego nos próximos 12 meses (mm3m )</a:t>
          </a:r>
        </a:p>
      </cdr:txBody>
    </cdr:sp>
  </cdr:relSizeAnchor>
  <cdr:relSizeAnchor xmlns:cdr="http://schemas.openxmlformats.org/drawingml/2006/chartDrawing">
    <cdr:from>
      <cdr:x>0.32418</cdr:x>
      <cdr:y>0.59028</cdr:y>
    </cdr:from>
    <cdr:to>
      <cdr:x>0.57761</cdr:x>
      <cdr:y>0.7881</cdr:y>
    </cdr:to>
    <cdr:sp macro="" textlink="">
      <cdr:nvSpPr>
        <cdr:cNvPr id="1890306" name="Text Box 2"/>
        <cdr:cNvSpPr txBox="1">
          <a:spLocks xmlns:a="http://schemas.openxmlformats.org/drawingml/2006/main" noChangeArrowheads="1"/>
        </cdr:cNvSpPr>
      </cdr:nvSpPr>
      <cdr:spPr bwMode="auto">
        <a:xfrm xmlns:a="http://schemas.openxmlformats.org/drawingml/2006/main">
          <a:off x="1015901" y="1023281"/>
          <a:ext cx="794180" cy="342931"/>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27432" tIns="18288" rIns="0" bIns="0" anchor="t" upright="1"/>
        <a:lstStyle xmlns:a="http://schemas.openxmlformats.org/drawingml/2006/main"/>
        <a:p xmlns:a="http://schemas.openxmlformats.org/drawingml/2006/main">
          <a:pPr algn="l" rtl="0">
            <a:defRPr sz="1000"/>
          </a:pPr>
          <a:r>
            <a:rPr lang="pt-PT" sz="700" b="0" i="0" u="none" strike="noStrike" baseline="0">
              <a:solidFill>
                <a:schemeClr val="tx2"/>
              </a:solidFill>
              <a:latin typeface="Arial"/>
              <a:cs typeface="Arial"/>
            </a:rPr>
            <a:t>…indicador de confiança (mm3m)</a:t>
          </a:r>
        </a:p>
      </cdr:txBody>
    </cdr:sp>
  </cdr:relSizeAnchor>
  <cdr:relSizeAnchor xmlns:cdr="http://schemas.openxmlformats.org/drawingml/2006/chartDrawing">
    <cdr:from>
      <cdr:x>0.0157</cdr:x>
      <cdr:y>0.92713</cdr:y>
    </cdr:from>
    <cdr:to>
      <cdr:x>0.98503</cdr:x>
      <cdr:y>0.99827</cdr:y>
    </cdr:to>
    <cdr:sp macro="" textlink="">
      <cdr:nvSpPr>
        <cdr:cNvPr id="1890307" name="Text Box 3"/>
        <cdr:cNvSpPr txBox="1">
          <a:spLocks xmlns:a="http://schemas.openxmlformats.org/drawingml/2006/main" noChangeArrowheads="1"/>
        </cdr:cNvSpPr>
      </cdr:nvSpPr>
      <cdr:spPr bwMode="auto">
        <a:xfrm xmlns:a="http://schemas.openxmlformats.org/drawingml/2006/main">
          <a:off x="49199" y="1607231"/>
          <a:ext cx="3037614" cy="123324"/>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27432" tIns="18288" rIns="0" bIns="0" anchor="t" upright="1"/>
        <a:lstStyle xmlns:a="http://schemas.openxmlformats.org/drawingml/2006/main"/>
        <a:p xmlns:a="http://schemas.openxmlformats.org/drawingml/2006/main">
          <a:pPr algn="l" rtl="0">
            <a:defRPr sz="1000"/>
          </a:pPr>
          <a:r>
            <a:rPr lang="pt-PT" sz="600" b="0" i="0" u="none" strike="noStrike" baseline="0">
              <a:solidFill>
                <a:schemeClr val="tx2"/>
              </a:solidFill>
              <a:latin typeface="Arial"/>
              <a:cs typeface="Arial"/>
            </a:rPr>
            <a:t>fonte: INE: ICIT, ICCOP, ICC e ICS.    </a:t>
          </a:r>
        </a:p>
      </cdr:txBody>
    </cdr:sp>
  </cdr:relSizeAnchor>
</c:userShapes>
</file>

<file path=xl/drawings/drawing26.xml><?xml version="1.0" encoding="utf-8"?>
<c:userShapes xmlns:c="http://schemas.openxmlformats.org/drawingml/2006/chart">
  <cdr:relSizeAnchor xmlns:cdr="http://schemas.openxmlformats.org/drawingml/2006/chartDrawing">
    <cdr:from>
      <cdr:x>0.01479</cdr:x>
      <cdr:y>0.91736</cdr:y>
    </cdr:from>
    <cdr:to>
      <cdr:x>0.94979</cdr:x>
      <cdr:y>0.98886</cdr:y>
    </cdr:to>
    <cdr:sp macro="" textlink="">
      <cdr:nvSpPr>
        <cdr:cNvPr id="1891329" name="Text Box 1"/>
        <cdr:cNvSpPr txBox="1">
          <a:spLocks xmlns:a="http://schemas.openxmlformats.org/drawingml/2006/main" noChangeArrowheads="1"/>
        </cdr:cNvSpPr>
      </cdr:nvSpPr>
      <cdr:spPr bwMode="auto">
        <a:xfrm xmlns:a="http://schemas.openxmlformats.org/drawingml/2006/main">
          <a:off x="47757" y="1546599"/>
          <a:ext cx="3019091" cy="120543"/>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27432" tIns="18288" rIns="0" bIns="0" anchor="t" upright="1"/>
        <a:lstStyle xmlns:a="http://schemas.openxmlformats.org/drawingml/2006/main"/>
        <a:p xmlns:a="http://schemas.openxmlformats.org/drawingml/2006/main">
          <a:pPr algn="l" rtl="0">
            <a:defRPr sz="1000"/>
          </a:pPr>
          <a:r>
            <a:rPr lang="pt-PT" sz="600" b="0" i="0" u="none" strike="noStrike" baseline="0">
              <a:solidFill>
                <a:schemeClr val="tx2"/>
              </a:solidFill>
              <a:latin typeface="Arial"/>
              <a:cs typeface="Arial"/>
            </a:rPr>
            <a:t>fonte: IEFP, Informação Mensal. </a:t>
          </a:r>
        </a:p>
      </cdr:txBody>
    </cdr:sp>
  </cdr:relSizeAnchor>
  <cdr:relSizeAnchor xmlns:cdr="http://schemas.openxmlformats.org/drawingml/2006/chartDrawing">
    <cdr:from>
      <cdr:x>0.01479</cdr:x>
      <cdr:y>0.06599</cdr:y>
    </cdr:from>
    <cdr:to>
      <cdr:x>0.12645</cdr:x>
      <cdr:y>0.12939</cdr:y>
    </cdr:to>
    <cdr:sp macro="" textlink="">
      <cdr:nvSpPr>
        <cdr:cNvPr id="1891330" name="Text Box 2"/>
        <cdr:cNvSpPr txBox="1">
          <a:spLocks xmlns:a="http://schemas.openxmlformats.org/drawingml/2006/main" noChangeArrowheads="1"/>
        </cdr:cNvSpPr>
      </cdr:nvSpPr>
      <cdr:spPr bwMode="auto">
        <a:xfrm xmlns:a="http://schemas.openxmlformats.org/drawingml/2006/main">
          <a:off x="47757" y="111250"/>
          <a:ext cx="360548" cy="106889"/>
        </a:xfrm>
        <a:prstGeom xmlns:a="http://schemas.openxmlformats.org/drawingml/2006/main" prst="rect">
          <a:avLst/>
        </a:prstGeom>
        <a:noFill xmlns:a="http://schemas.openxmlformats.org/drawingml/2006/main"/>
        <a:ln xmlns:a="http://schemas.openxmlformats.org/drawingml/2006/main" w="9525" algn="ctr">
          <a:noFill/>
          <a:miter lim="800000"/>
          <a:headEnd/>
          <a:tailEnd/>
        </a:ln>
        <a:effectLst xmlns:a="http://schemas.openxmlformats.org/drawingml/2006/main"/>
      </cdr:spPr>
      <cdr:txBody>
        <a:bodyPr xmlns:a="http://schemas.openxmlformats.org/drawingml/2006/main" wrap="none" lIns="18288" tIns="18288" rIns="0" bIns="0" anchor="t" upright="1">
          <a:spAutoFit/>
        </a:bodyPr>
        <a:lstStyle xmlns:a="http://schemas.openxmlformats.org/drawingml/2006/main"/>
        <a:p xmlns:a="http://schemas.openxmlformats.org/drawingml/2006/main">
          <a:pPr algn="l" rtl="0">
            <a:defRPr sz="1000"/>
          </a:pPr>
          <a:r>
            <a:rPr lang="pt-PT" sz="600" b="0" i="0" u="none" strike="noStrike" baseline="0">
              <a:solidFill>
                <a:srgbClr val="008000"/>
              </a:solidFill>
              <a:latin typeface="Arial"/>
              <a:cs typeface="Arial"/>
            </a:rPr>
            <a:t>(</a:t>
          </a:r>
          <a:r>
            <a:rPr lang="pt-PT" sz="600" b="0" i="0" u="none" strike="noStrike" baseline="0">
              <a:solidFill>
                <a:schemeClr val="tx2"/>
              </a:solidFill>
              <a:latin typeface="Arial"/>
              <a:cs typeface="Arial"/>
            </a:rPr>
            <a:t>milhares</a:t>
          </a:r>
          <a:r>
            <a:rPr lang="pt-PT" sz="600" b="0" i="0" u="none" strike="noStrike" baseline="0">
              <a:solidFill>
                <a:srgbClr val="008000"/>
              </a:solidFill>
              <a:latin typeface="Arial"/>
              <a:cs typeface="Arial"/>
            </a:rPr>
            <a:t>)</a:t>
          </a:r>
        </a:p>
      </cdr:txBody>
    </cdr:sp>
  </cdr:relSizeAnchor>
  <cdr:relSizeAnchor xmlns:cdr="http://schemas.openxmlformats.org/drawingml/2006/chartDrawing">
    <cdr:from>
      <cdr:x>0.89941</cdr:x>
      <cdr:y>0.06622</cdr:y>
    </cdr:from>
    <cdr:to>
      <cdr:x>0.95401</cdr:x>
      <cdr:y>0.15254</cdr:y>
    </cdr:to>
    <cdr:sp macro="" textlink="">
      <cdr:nvSpPr>
        <cdr:cNvPr id="1891331" name="Text Box 3"/>
        <cdr:cNvSpPr txBox="1">
          <a:spLocks xmlns:a="http://schemas.openxmlformats.org/drawingml/2006/main" noChangeArrowheads="1"/>
        </cdr:cNvSpPr>
      </cdr:nvSpPr>
      <cdr:spPr bwMode="auto">
        <a:xfrm xmlns:a="http://schemas.openxmlformats.org/drawingml/2006/main">
          <a:off x="2895599" y="111641"/>
          <a:ext cx="175787" cy="145534"/>
        </a:xfrm>
        <a:prstGeom xmlns:a="http://schemas.openxmlformats.org/drawingml/2006/main" prst="rect">
          <a:avLst/>
        </a:prstGeom>
        <a:noFill xmlns:a="http://schemas.openxmlformats.org/drawingml/2006/main"/>
        <a:ln xmlns:a="http://schemas.openxmlformats.org/drawingml/2006/main" w="9525" algn="ctr">
          <a:noFill/>
          <a:miter lim="800000"/>
          <a:headEnd/>
          <a:tailEnd/>
        </a:ln>
        <a:effectLst xmlns:a="http://schemas.openxmlformats.org/drawingml/2006/main"/>
      </cdr:spPr>
      <cdr:txBody>
        <a:bodyPr xmlns:a="http://schemas.openxmlformats.org/drawingml/2006/main" wrap="square" lIns="18288" tIns="18288" rIns="0" bIns="0" anchor="t" upright="1">
          <a:noAutofit/>
        </a:bodyPr>
        <a:lstStyle xmlns:a="http://schemas.openxmlformats.org/drawingml/2006/main"/>
        <a:p xmlns:a="http://schemas.openxmlformats.org/drawingml/2006/main">
          <a:pPr algn="l" rtl="0">
            <a:defRPr sz="1000"/>
          </a:pPr>
          <a:r>
            <a:rPr lang="pt-PT" sz="600" b="0" i="0" u="none" strike="noStrike" baseline="0">
              <a:solidFill>
                <a:schemeClr val="tx2"/>
              </a:solidFill>
              <a:latin typeface="Arial"/>
              <a:cs typeface="Arial"/>
            </a:rPr>
            <a:t>(%)</a:t>
          </a:r>
        </a:p>
      </cdr:txBody>
    </cdr:sp>
  </cdr:relSizeAnchor>
</c:userShapes>
</file>

<file path=xl/drawings/drawing27.xml><?xml version="1.0" encoding="utf-8"?>
<c:userShapes xmlns:c="http://schemas.openxmlformats.org/drawingml/2006/chart">
  <cdr:relSizeAnchor xmlns:cdr="http://schemas.openxmlformats.org/drawingml/2006/chartDrawing">
    <cdr:from>
      <cdr:x>0.01643</cdr:x>
      <cdr:y>0.9159</cdr:y>
    </cdr:from>
    <cdr:to>
      <cdr:x>0.98503</cdr:x>
      <cdr:y>0.98554</cdr:y>
    </cdr:to>
    <cdr:sp macro="" textlink="">
      <cdr:nvSpPr>
        <cdr:cNvPr id="1892353" name="Text Box 1"/>
        <cdr:cNvSpPr txBox="1">
          <a:spLocks xmlns:a="http://schemas.openxmlformats.org/drawingml/2006/main" noChangeArrowheads="1"/>
        </cdr:cNvSpPr>
      </cdr:nvSpPr>
      <cdr:spPr bwMode="auto">
        <a:xfrm xmlns:a="http://schemas.openxmlformats.org/drawingml/2006/main">
          <a:off x="51487" y="1550869"/>
          <a:ext cx="3035326" cy="120478"/>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27432" tIns="18288" rIns="0" bIns="0" anchor="t" upright="1"/>
        <a:lstStyle xmlns:a="http://schemas.openxmlformats.org/drawingml/2006/main"/>
        <a:p xmlns:a="http://schemas.openxmlformats.org/drawingml/2006/main">
          <a:pPr algn="l" rtl="0">
            <a:defRPr sz="1000"/>
          </a:pPr>
          <a:r>
            <a:rPr lang="pt-PT" sz="600" b="0" i="0" u="none" strike="noStrike" baseline="0">
              <a:solidFill>
                <a:schemeClr val="tx2"/>
              </a:solidFill>
              <a:latin typeface="Arial"/>
              <a:cs typeface="Arial"/>
            </a:rPr>
            <a:t>fonte: IEFP, Informação Mensal. </a:t>
          </a:r>
        </a:p>
      </cdr:txBody>
    </cdr:sp>
  </cdr:relSizeAnchor>
  <cdr:relSizeAnchor xmlns:cdr="http://schemas.openxmlformats.org/drawingml/2006/chartDrawing">
    <cdr:from>
      <cdr:x>0.01497</cdr:x>
      <cdr:y>0.07044</cdr:y>
    </cdr:from>
    <cdr:to>
      <cdr:x>0.13002</cdr:x>
      <cdr:y>0.13348</cdr:y>
    </cdr:to>
    <cdr:sp macro="" textlink="">
      <cdr:nvSpPr>
        <cdr:cNvPr id="1892354" name="Text Box 2"/>
        <cdr:cNvSpPr txBox="1">
          <a:spLocks xmlns:a="http://schemas.openxmlformats.org/drawingml/2006/main" noChangeArrowheads="1"/>
        </cdr:cNvSpPr>
      </cdr:nvSpPr>
      <cdr:spPr bwMode="auto">
        <a:xfrm xmlns:a="http://schemas.openxmlformats.org/drawingml/2006/main">
          <a:off x="46912" y="119420"/>
          <a:ext cx="360548" cy="106889"/>
        </a:xfrm>
        <a:prstGeom xmlns:a="http://schemas.openxmlformats.org/drawingml/2006/main" prst="rect">
          <a:avLst/>
        </a:prstGeom>
        <a:noFill xmlns:a="http://schemas.openxmlformats.org/drawingml/2006/main"/>
        <a:ln xmlns:a="http://schemas.openxmlformats.org/drawingml/2006/main" w="9525" algn="ctr">
          <a:noFill/>
          <a:miter lim="800000"/>
          <a:headEnd/>
          <a:tailEnd/>
        </a:ln>
        <a:effectLst xmlns:a="http://schemas.openxmlformats.org/drawingml/2006/main"/>
      </cdr:spPr>
      <cdr:txBody>
        <a:bodyPr xmlns:a="http://schemas.openxmlformats.org/drawingml/2006/main" wrap="none" lIns="18288" tIns="18288" rIns="0" bIns="0" anchor="t" upright="1">
          <a:spAutoFit/>
        </a:bodyPr>
        <a:lstStyle xmlns:a="http://schemas.openxmlformats.org/drawingml/2006/main"/>
        <a:p xmlns:a="http://schemas.openxmlformats.org/drawingml/2006/main">
          <a:pPr algn="l" rtl="0">
            <a:defRPr sz="1000"/>
          </a:pPr>
          <a:r>
            <a:rPr lang="pt-PT" sz="600" b="0" i="0" u="none" strike="noStrike" baseline="0">
              <a:solidFill>
                <a:schemeClr val="tx2"/>
              </a:solidFill>
              <a:latin typeface="Arial"/>
              <a:cs typeface="Arial"/>
            </a:rPr>
            <a:t>(milhares</a:t>
          </a:r>
          <a:r>
            <a:rPr lang="pt-PT" sz="600" b="0" i="0" u="none" strike="noStrike" baseline="0">
              <a:solidFill>
                <a:srgbClr val="008000"/>
              </a:solidFill>
              <a:latin typeface="Arial"/>
              <a:cs typeface="Arial"/>
            </a:rPr>
            <a:t>)</a:t>
          </a:r>
        </a:p>
      </cdr:txBody>
    </cdr:sp>
  </cdr:relSizeAnchor>
</c:userShapes>
</file>

<file path=xl/drawings/drawing28.xml><?xml version="1.0" encoding="utf-8"?>
<xdr:wsDr xmlns:xdr="http://schemas.openxmlformats.org/drawingml/2006/spreadsheetDrawing" xmlns:a="http://schemas.openxmlformats.org/drawingml/2006/main">
  <xdr:oneCellAnchor>
    <xdr:from>
      <xdr:col>4</xdr:col>
      <xdr:colOff>0</xdr:colOff>
      <xdr:row>68</xdr:row>
      <xdr:rowOff>0</xdr:rowOff>
    </xdr:from>
    <xdr:ext cx="76200" cy="200025"/>
    <xdr:sp macro="" textlink="">
      <xdr:nvSpPr>
        <xdr:cNvPr id="2" name="Text Box 1025"/>
        <xdr:cNvSpPr txBox="1">
          <a:spLocks noChangeArrowheads="1"/>
        </xdr:cNvSpPr>
      </xdr:nvSpPr>
      <xdr:spPr bwMode="auto">
        <a:xfrm>
          <a:off x="1171575" y="11725275"/>
          <a:ext cx="76200" cy="200025"/>
        </a:xfrm>
        <a:prstGeom prst="rect">
          <a:avLst/>
        </a:prstGeom>
        <a:noFill/>
        <a:ln w="9525">
          <a:noFill/>
          <a:miter lim="800000"/>
          <a:headEnd/>
          <a:tailEnd/>
        </a:ln>
      </xdr:spPr>
    </xdr:sp>
    <xdr:clientData/>
  </xdr:oneCellAnchor>
  <xdr:twoCellAnchor editAs="oneCell">
    <xdr:from>
      <xdr:col>11</xdr:col>
      <xdr:colOff>114300</xdr:colOff>
      <xdr:row>5</xdr:row>
      <xdr:rowOff>142875</xdr:rowOff>
    </xdr:from>
    <xdr:to>
      <xdr:col>11</xdr:col>
      <xdr:colOff>762000</xdr:colOff>
      <xdr:row>8</xdr:row>
      <xdr:rowOff>19050</xdr:rowOff>
    </xdr:to>
    <xdr:pic>
      <xdr:nvPicPr>
        <xdr:cNvPr id="3" name="Picture 1026"/>
        <xdr:cNvPicPr>
          <a:picLocks noChangeAspect="1" noChangeArrowheads="1"/>
        </xdr:cNvPicPr>
      </xdr:nvPicPr>
      <xdr:blipFill>
        <a:blip xmlns:r="http://schemas.openxmlformats.org/officeDocument/2006/relationships" r:embed="rId1" cstate="print"/>
        <a:srcRect/>
        <a:stretch>
          <a:fillRect/>
        </a:stretch>
      </xdr:blipFill>
      <xdr:spPr bwMode="auto">
        <a:xfrm>
          <a:off x="5648325" y="838200"/>
          <a:ext cx="647700" cy="371475"/>
        </a:xfrm>
        <a:prstGeom prst="rect">
          <a:avLst/>
        </a:prstGeom>
        <a:noFill/>
      </xdr:spPr>
    </xdr:pic>
    <xdr:clientData/>
  </xdr:twoCellAnchor>
  <xdr:twoCellAnchor>
    <xdr:from>
      <xdr:col>2</xdr:col>
      <xdr:colOff>0</xdr:colOff>
      <xdr:row>39</xdr:row>
      <xdr:rowOff>142875</xdr:rowOff>
    </xdr:from>
    <xdr:to>
      <xdr:col>13</xdr:col>
      <xdr:colOff>19050</xdr:colOff>
      <xdr:row>56</xdr:row>
      <xdr:rowOff>219075</xdr:rowOff>
    </xdr:to>
    <xdr:sp macro="" textlink="">
      <xdr:nvSpPr>
        <xdr:cNvPr id="4" name="Rectangle 1027"/>
        <xdr:cNvSpPr>
          <a:spLocks noChangeArrowheads="1"/>
        </xdr:cNvSpPr>
      </xdr:nvSpPr>
      <xdr:spPr bwMode="auto">
        <a:xfrm>
          <a:off x="238125" y="6477000"/>
          <a:ext cx="6419850" cy="3581400"/>
        </a:xfrm>
        <a:prstGeom prst="rect">
          <a:avLst/>
        </a:prstGeom>
        <a:solidFill>
          <a:schemeClr val="accent5"/>
        </a:solidFill>
        <a:ln w="9525">
          <a:noFill/>
          <a:miter lim="800000"/>
          <a:headEnd/>
          <a:tailEnd/>
        </a:ln>
      </xdr:spPr>
    </xdr:sp>
    <xdr:clientData/>
  </xdr:twoCellAnchor>
  <xdr:twoCellAnchor editAs="oneCell">
    <xdr:from>
      <xdr:col>8</xdr:col>
      <xdr:colOff>0</xdr:colOff>
      <xdr:row>40</xdr:row>
      <xdr:rowOff>95250</xdr:rowOff>
    </xdr:from>
    <xdr:to>
      <xdr:col>11</xdr:col>
      <xdr:colOff>962025</xdr:colOff>
      <xdr:row>42</xdr:row>
      <xdr:rowOff>38100</xdr:rowOff>
    </xdr:to>
    <xdr:sp macro="" textlink="">
      <xdr:nvSpPr>
        <xdr:cNvPr id="5" name="Text Box 1029"/>
        <xdr:cNvSpPr txBox="1">
          <a:spLocks noChangeArrowheads="1"/>
        </xdr:cNvSpPr>
      </xdr:nvSpPr>
      <xdr:spPr bwMode="auto">
        <a:xfrm>
          <a:off x="3400425" y="6581775"/>
          <a:ext cx="3095625" cy="381000"/>
        </a:xfrm>
        <a:prstGeom prst="rect">
          <a:avLst/>
        </a:prstGeom>
        <a:noFill/>
        <a:ln w="9525">
          <a:noFill/>
          <a:miter lim="800000"/>
          <a:headEnd/>
          <a:tailEnd/>
        </a:ln>
      </xdr:spPr>
      <xdr:txBody>
        <a:bodyPr vertOverflow="clip" wrap="square" lIns="27432" tIns="22860" rIns="27432" bIns="0" anchor="t" upright="1"/>
        <a:lstStyle/>
        <a:p>
          <a:pPr algn="ctr" rtl="0">
            <a:defRPr sz="1000"/>
          </a:pPr>
          <a:r>
            <a:rPr lang="pt-PT" sz="1000" b="1" i="0" u="none" strike="noStrike" baseline="0">
              <a:solidFill>
                <a:schemeClr val="tx2"/>
              </a:solidFill>
              <a:latin typeface="Arial"/>
              <a:cs typeface="Arial"/>
            </a:rPr>
            <a:t>Índice de taxa de desemprego </a:t>
          </a:r>
        </a:p>
        <a:p>
          <a:pPr algn="ctr" rtl="0">
            <a:defRPr sz="1000"/>
          </a:pPr>
          <a:r>
            <a:rPr lang="pt-PT" sz="1000" b="1" i="0" u="none" strike="noStrike" baseline="0">
              <a:solidFill>
                <a:schemeClr val="tx2"/>
              </a:solidFill>
              <a:latin typeface="Arial"/>
              <a:cs typeface="Arial"/>
            </a:rPr>
            <a:t> mulheres /homens</a:t>
          </a:r>
        </a:p>
      </xdr:txBody>
    </xdr:sp>
    <xdr:clientData/>
  </xdr:twoCellAnchor>
  <xdr:twoCellAnchor>
    <xdr:from>
      <xdr:col>7</xdr:col>
      <xdr:colOff>933450</xdr:colOff>
      <xdr:row>41</xdr:row>
      <xdr:rowOff>209551</xdr:rowOff>
    </xdr:from>
    <xdr:to>
      <xdr:col>15</xdr:col>
      <xdr:colOff>9524</xdr:colOff>
      <xdr:row>56</xdr:row>
      <xdr:rowOff>47626</xdr:rowOff>
    </xdr:to>
    <xdr:graphicFrame macro="">
      <xdr:nvGraphicFramePr>
        <xdr:cNvPr id="6" name="Chart 103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editAs="oneCell">
    <xdr:from>
      <xdr:col>7</xdr:col>
      <xdr:colOff>1057275</xdr:colOff>
      <xdr:row>54</xdr:row>
      <xdr:rowOff>28575</xdr:rowOff>
    </xdr:from>
    <xdr:to>
      <xdr:col>11</xdr:col>
      <xdr:colOff>1019175</xdr:colOff>
      <xdr:row>56</xdr:row>
      <xdr:rowOff>219076</xdr:rowOff>
    </xdr:to>
    <xdr:sp macro="" textlink="">
      <xdr:nvSpPr>
        <xdr:cNvPr id="7" name="Text Box 1031"/>
        <xdr:cNvSpPr txBox="1">
          <a:spLocks noChangeArrowheads="1"/>
        </xdr:cNvSpPr>
      </xdr:nvSpPr>
      <xdr:spPr bwMode="auto">
        <a:xfrm>
          <a:off x="3390900" y="9582150"/>
          <a:ext cx="3162300" cy="476251"/>
        </a:xfrm>
        <a:prstGeom prst="rect">
          <a:avLst/>
        </a:prstGeom>
        <a:noFill/>
        <a:ln w="9525">
          <a:noFill/>
          <a:miter lim="800000"/>
          <a:headEnd/>
          <a:tailEnd/>
        </a:ln>
      </xdr:spPr>
      <xdr:txBody>
        <a:bodyPr vertOverflow="clip" wrap="square" lIns="27432" tIns="18288" rIns="27432" bIns="18288" anchor="ctr" upright="1"/>
        <a:lstStyle/>
        <a:p>
          <a:pPr algn="just" rtl="0">
            <a:defRPr sz="1000"/>
          </a:pPr>
          <a:r>
            <a:rPr lang="pt-PT" sz="700" b="1" i="0" u="none" strike="noStrike" baseline="0">
              <a:solidFill>
                <a:srgbClr val="333333"/>
              </a:solidFill>
              <a:latin typeface="Arial"/>
              <a:cs typeface="Arial"/>
            </a:rPr>
            <a:t>nota</a:t>
          </a:r>
          <a:r>
            <a:rPr lang="pt-PT" sz="700" b="0" i="0" u="none" strike="noStrike" baseline="0">
              <a:solidFill>
                <a:srgbClr val="333333"/>
              </a:solidFill>
              <a:latin typeface="Arial"/>
              <a:cs typeface="Arial"/>
            </a:rPr>
            <a:t>: </a:t>
          </a:r>
          <a:r>
            <a:rPr lang="pt-PT" sz="700" b="1" i="0" u="none" strike="noStrike" baseline="0">
              <a:solidFill>
                <a:srgbClr val="333333"/>
              </a:solidFill>
              <a:latin typeface="Arial"/>
              <a:cs typeface="Arial"/>
            </a:rPr>
            <a:t>valores iguais a 1</a:t>
          </a:r>
          <a:r>
            <a:rPr lang="pt-PT" sz="700" b="0" i="0" u="none" strike="noStrike" baseline="0">
              <a:solidFill>
                <a:srgbClr val="333333"/>
              </a:solidFill>
              <a:latin typeface="Arial"/>
              <a:cs typeface="Arial"/>
            </a:rPr>
            <a:t>: taxas de desemprego iguais entre homens e mulheres; </a:t>
          </a:r>
          <a:r>
            <a:rPr lang="pt-PT" sz="700" b="1" i="0" u="none" strike="noStrike" baseline="0">
              <a:solidFill>
                <a:srgbClr val="333333"/>
              </a:solidFill>
              <a:latin typeface="Arial"/>
              <a:cs typeface="Arial"/>
            </a:rPr>
            <a:t>valores &gt; 1</a:t>
          </a:r>
          <a:r>
            <a:rPr lang="pt-PT" sz="700" b="0" i="0" u="none" strike="noStrike" baseline="0">
              <a:solidFill>
                <a:srgbClr val="333333"/>
              </a:solidFill>
              <a:latin typeface="Arial"/>
              <a:cs typeface="Arial"/>
            </a:rPr>
            <a:t>: mulheres com taxa de desemprego superior à dos homens; </a:t>
          </a:r>
          <a:r>
            <a:rPr lang="pt-PT" sz="700" b="1" i="0" u="none" strike="noStrike" baseline="0">
              <a:solidFill>
                <a:srgbClr val="333333"/>
              </a:solidFill>
              <a:latin typeface="Arial"/>
              <a:cs typeface="Arial"/>
            </a:rPr>
            <a:t>valores &lt; 1:</a:t>
          </a:r>
          <a:r>
            <a:rPr lang="pt-PT" sz="700" b="0" i="0" u="none" strike="noStrike" baseline="0">
              <a:solidFill>
                <a:srgbClr val="333333"/>
              </a:solidFill>
              <a:latin typeface="Arial"/>
              <a:cs typeface="Arial"/>
            </a:rPr>
            <a:t> mulheres menos afetadas pelo desemprego em relação aos homens. </a:t>
          </a:r>
        </a:p>
      </xdr:txBody>
    </xdr:sp>
    <xdr:clientData/>
  </xdr:twoCellAnchor>
  <xdr:twoCellAnchor>
    <xdr:from>
      <xdr:col>1</xdr:col>
      <xdr:colOff>0</xdr:colOff>
      <xdr:row>0</xdr:row>
      <xdr:rowOff>0</xdr:rowOff>
    </xdr:from>
    <xdr:to>
      <xdr:col>3</xdr:col>
      <xdr:colOff>373923</xdr:colOff>
      <xdr:row>1</xdr:row>
      <xdr:rowOff>8550</xdr:rowOff>
    </xdr:to>
    <xdr:grpSp>
      <xdr:nvGrpSpPr>
        <xdr:cNvPr id="8" name="Grupo 7"/>
        <xdr:cNvGrpSpPr/>
      </xdr:nvGrpSpPr>
      <xdr:grpSpPr>
        <a:xfrm>
          <a:off x="66675" y="0"/>
          <a:ext cx="612048" cy="180000"/>
          <a:chOff x="4797152" y="7020272"/>
          <a:chExt cx="612048" cy="180000"/>
        </a:xfrm>
      </xdr:grpSpPr>
      <xdr:sp macro="" textlink="">
        <xdr:nvSpPr>
          <xdr:cNvPr id="9" name="Rectângulo 8"/>
          <xdr:cNvSpPr/>
        </xdr:nvSpPr>
        <xdr:spPr>
          <a:xfrm>
            <a:off x="4797152" y="7020272"/>
            <a:ext cx="180000" cy="180000"/>
          </a:xfrm>
          <a:prstGeom prst="rect">
            <a:avLst/>
          </a:prstGeom>
          <a:solidFill>
            <a:srgbClr val="EEB0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10" name="Rectângulo 9"/>
          <xdr:cNvSpPr/>
        </xdr:nvSpPr>
        <xdr:spPr>
          <a:xfrm>
            <a:off x="5013176"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11" name="Rectângulo 10"/>
          <xdr:cNvSpPr/>
        </xdr:nvSpPr>
        <xdr:spPr>
          <a:xfrm>
            <a:off x="5229200"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twoCellAnchor editAs="oneCell">
    <xdr:from>
      <xdr:col>3</xdr:col>
      <xdr:colOff>66674</xdr:colOff>
      <xdr:row>40</xdr:row>
      <xdr:rowOff>123825</xdr:rowOff>
    </xdr:from>
    <xdr:to>
      <xdr:col>7</xdr:col>
      <xdr:colOff>819150</xdr:colOff>
      <xdr:row>56</xdr:row>
      <xdr:rowOff>104774</xdr:rowOff>
    </xdr:to>
    <xdr:sp macro="" textlink="">
      <xdr:nvSpPr>
        <xdr:cNvPr id="12" name="Text Box 1028"/>
        <xdr:cNvSpPr txBox="1">
          <a:spLocks noChangeArrowheads="1"/>
        </xdr:cNvSpPr>
      </xdr:nvSpPr>
      <xdr:spPr bwMode="auto">
        <a:xfrm>
          <a:off x="371474" y="6610350"/>
          <a:ext cx="2781301" cy="3333749"/>
        </a:xfrm>
        <a:prstGeom prst="rect">
          <a:avLst/>
        </a:prstGeom>
        <a:solidFill>
          <a:srgbClr val="FFFFFF"/>
        </a:solidFill>
        <a:ln w="9525">
          <a:noFill/>
          <a:miter lim="800000"/>
          <a:headEnd/>
          <a:tailEnd/>
        </a:ln>
      </xdr:spPr>
      <xdr:txBody>
        <a:bodyPr vertOverflow="clip" wrap="square" lIns="72000" tIns="7200" rIns="72000" bIns="10800" anchor="t" upright="1"/>
        <a:lstStyle/>
        <a:p>
          <a:pPr rtl="0" fontAlgn="base"/>
          <a:endParaRPr lang="pt-PT" sz="800" b="0" i="0" baseline="0">
            <a:latin typeface="Arial" pitchFamily="34" charset="0"/>
            <a:ea typeface="+mn-ea"/>
            <a:cs typeface="Arial" pitchFamily="34" charset="0"/>
          </a:endParaRPr>
        </a:p>
        <a:p>
          <a:pPr marL="0" indent="0" algn="just" rtl="0"/>
          <a:r>
            <a:rPr lang="pt-PT" sz="800" b="0" i="0" baseline="0">
              <a:latin typeface="Arial" pitchFamily="34" charset="0"/>
              <a:ea typeface="+mn-ea"/>
              <a:cs typeface="Arial" pitchFamily="34" charset="0"/>
            </a:rPr>
            <a:t>A </a:t>
          </a:r>
          <a:r>
            <a:rPr lang="pt-PT" sz="800" b="1" i="0" baseline="0">
              <a:latin typeface="Arial" pitchFamily="34" charset="0"/>
              <a:ea typeface="+mn-ea"/>
              <a:cs typeface="Arial" pitchFamily="34" charset="0"/>
            </a:rPr>
            <a:t>taxa de desemprego </a:t>
          </a:r>
          <a:r>
            <a:rPr lang="pt-PT" sz="800" b="0" i="0" baseline="0">
              <a:latin typeface="Arial" pitchFamily="34" charset="0"/>
              <a:ea typeface="+mn-ea"/>
              <a:cs typeface="Arial" pitchFamily="34" charset="0"/>
            </a:rPr>
            <a:t>na</a:t>
          </a:r>
          <a:r>
            <a:rPr lang="pt-PT" sz="800" b="1" i="0" baseline="0">
              <a:latin typeface="Arial" pitchFamily="34" charset="0"/>
              <a:ea typeface="+mn-ea"/>
              <a:cs typeface="Arial" pitchFamily="34" charset="0"/>
            </a:rPr>
            <a:t> União Europeia </a:t>
          </a:r>
          <a:r>
            <a:rPr lang="pt-PT" sz="800" b="0" i="0" baseline="0">
              <a:latin typeface="Arial" pitchFamily="34" charset="0"/>
              <a:ea typeface="+mn-ea"/>
              <a:cs typeface="Arial" pitchFamily="34" charset="0"/>
            </a:rPr>
            <a:t>manteve-se  nos 11,0% e na </a:t>
          </a:r>
          <a:r>
            <a:rPr lang="pt-PT" sz="800" b="1" i="0" baseline="0">
              <a:latin typeface="Arial" pitchFamily="34" charset="0"/>
              <a:ea typeface="+mn-ea"/>
              <a:cs typeface="Arial" pitchFamily="34" charset="0"/>
            </a:rPr>
            <a:t>Zona Euro</a:t>
          </a:r>
          <a:r>
            <a:rPr lang="pt-PT" sz="1100" b="1" i="0" baseline="0">
              <a:latin typeface="+mn-lt"/>
              <a:ea typeface="+mn-ea"/>
              <a:cs typeface="+mn-cs"/>
            </a:rPr>
            <a:t> </a:t>
          </a:r>
          <a:r>
            <a:rPr lang="pt-PT" sz="800" b="0" i="0" baseline="0">
              <a:latin typeface="Arial" pitchFamily="34" charset="0"/>
              <a:ea typeface="+mn-ea"/>
              <a:cs typeface="Arial" pitchFamily="34" charset="0"/>
            </a:rPr>
            <a:t>aumentou para 12,2 %. </a:t>
          </a:r>
        </a:p>
        <a:p>
          <a:pPr marL="0" indent="0" algn="just" rtl="0"/>
          <a:endParaRPr lang="pt-PT" sz="800" b="0" i="0" baseline="0">
            <a:latin typeface="Arial" pitchFamily="34" charset="0"/>
            <a:ea typeface="+mn-ea"/>
            <a:cs typeface="Arial" pitchFamily="34" charset="0"/>
          </a:endParaRPr>
        </a:p>
        <a:p>
          <a:pPr marL="0" indent="0" algn="just" rtl="0"/>
          <a:r>
            <a:rPr lang="pt-PT" sz="800" b="0" i="0" baseline="0">
              <a:latin typeface="Arial" pitchFamily="34" charset="0"/>
              <a:ea typeface="+mn-ea"/>
              <a:cs typeface="Arial" pitchFamily="34" charset="0"/>
            </a:rPr>
            <a:t>Em termos homólogos aumentou 0,6 p.p. e 0,9 p.p. respetivamente, segundo os dados publicados pelo EUROSTAT relativos ao mês de  maio.</a:t>
          </a:r>
        </a:p>
        <a:p>
          <a:pPr marL="0" indent="0" algn="just" rtl="0" fontAlgn="base"/>
          <a:endParaRPr lang="pt-PT" sz="800" b="0" i="0" baseline="0">
            <a:latin typeface="Arial" pitchFamily="34" charset="0"/>
            <a:ea typeface="+mn-ea"/>
            <a:cs typeface="Arial" pitchFamily="34" charset="0"/>
          </a:endParaRPr>
        </a:p>
        <a:p>
          <a:pPr marL="0" indent="0" algn="just" rtl="0"/>
          <a:r>
            <a:rPr lang="pt-PT" sz="800" b="0" i="0" baseline="0">
              <a:latin typeface="Arial" pitchFamily="34" charset="0"/>
              <a:ea typeface="+mn-ea"/>
              <a:cs typeface="Arial" pitchFamily="34" charset="0"/>
            </a:rPr>
            <a:t>Em </a:t>
          </a:r>
          <a:r>
            <a:rPr lang="pt-PT" sz="800" b="1" i="0" baseline="0">
              <a:latin typeface="Arial" pitchFamily="34" charset="0"/>
              <a:ea typeface="+mn-ea"/>
              <a:cs typeface="Arial" pitchFamily="34" charset="0"/>
            </a:rPr>
            <a:t>Portugal </a:t>
          </a:r>
          <a:r>
            <a:rPr lang="pt-PT" sz="800" b="0" i="0" baseline="0">
              <a:latin typeface="Arial" pitchFamily="34" charset="0"/>
              <a:ea typeface="+mn-ea"/>
              <a:cs typeface="Arial" pitchFamily="34" charset="0"/>
            </a:rPr>
            <a:t>a taxa de desemprego diminuiu para 17,6 % relativamente  ao mês anterior (17,8%).</a:t>
          </a:r>
        </a:p>
        <a:p>
          <a:pPr marL="0" indent="0" algn="just" rtl="0" fontAlgn="base"/>
          <a:endParaRPr lang="pt-PT" sz="800" b="0" i="0" baseline="0">
            <a:latin typeface="Arial" pitchFamily="34" charset="0"/>
            <a:ea typeface="+mn-ea"/>
            <a:cs typeface="Arial" pitchFamily="34" charset="0"/>
          </a:endParaRPr>
        </a:p>
        <a:p>
          <a:pPr marL="0" indent="0" algn="just" rtl="0"/>
          <a:r>
            <a:rPr lang="pt-PT" sz="800" b="1" i="0" baseline="0">
              <a:latin typeface="Arial" pitchFamily="34" charset="0"/>
              <a:ea typeface="+mn-ea"/>
              <a:cs typeface="Arial" pitchFamily="34" charset="0"/>
            </a:rPr>
            <a:t>Áustria</a:t>
          </a:r>
          <a:r>
            <a:rPr lang="pt-PT" sz="800" b="0" i="0" baseline="0">
              <a:latin typeface="Arial" pitchFamily="34" charset="0"/>
              <a:ea typeface="+mn-ea"/>
              <a:cs typeface="Arial" pitchFamily="34" charset="0"/>
            </a:rPr>
            <a:t>  (4,7 %),  </a:t>
          </a:r>
          <a:r>
            <a:rPr lang="pt-PT" sz="800" b="1" i="0" baseline="0">
              <a:latin typeface="Arial" pitchFamily="34" charset="0"/>
              <a:ea typeface="+mn-ea"/>
              <a:cs typeface="Arial" pitchFamily="34" charset="0"/>
            </a:rPr>
            <a:t>Alemanha</a:t>
          </a:r>
          <a:r>
            <a:rPr lang="pt-PT" sz="800" b="0" i="0" baseline="0">
              <a:latin typeface="Arial" pitchFamily="34" charset="0"/>
              <a:ea typeface="+mn-ea"/>
              <a:cs typeface="Arial" pitchFamily="34" charset="0"/>
            </a:rPr>
            <a:t> (5,3 %),  </a:t>
          </a:r>
          <a:r>
            <a:rPr lang="pt-PT" sz="800" b="1" i="0" baseline="0">
              <a:latin typeface="Arial" pitchFamily="34" charset="0"/>
              <a:ea typeface="+mn-ea"/>
              <a:cs typeface="Arial" pitchFamily="34" charset="0"/>
            </a:rPr>
            <a:t>Luxemburgo </a:t>
          </a:r>
          <a:r>
            <a:rPr lang="pt-PT" sz="800" b="0" i="0" baseline="0">
              <a:latin typeface="Arial" pitchFamily="34" charset="0"/>
              <a:ea typeface="+mn-ea"/>
              <a:cs typeface="Arial" pitchFamily="34" charset="0"/>
            </a:rPr>
            <a:t>(5,7 %)</a:t>
          </a:r>
          <a:r>
            <a:rPr lang="pt-PT" sz="1100" b="0" i="0" baseline="0">
              <a:latin typeface="+mn-lt"/>
              <a:ea typeface="+mn-ea"/>
              <a:cs typeface="+mn-cs"/>
            </a:rPr>
            <a:t>, </a:t>
          </a:r>
          <a:r>
            <a:rPr lang="pt-PT" sz="800" b="0" i="0" baseline="0">
              <a:latin typeface="Arial" pitchFamily="34" charset="0"/>
              <a:ea typeface="+mn-ea"/>
              <a:cs typeface="Arial" pitchFamily="34" charset="0"/>
            </a:rPr>
            <a:t>e </a:t>
          </a:r>
          <a:r>
            <a:rPr lang="pt-PT" sz="800" b="1" i="0" baseline="0">
              <a:latin typeface="Arial" pitchFamily="34" charset="0"/>
              <a:ea typeface="+mn-ea"/>
              <a:cs typeface="Arial" pitchFamily="34" charset="0"/>
            </a:rPr>
            <a:t>Holanda </a:t>
          </a:r>
          <a:r>
            <a:rPr lang="pt-PT" sz="800" b="0" i="0" baseline="0">
              <a:latin typeface="Arial" pitchFamily="34" charset="0"/>
              <a:ea typeface="+mn-ea"/>
              <a:cs typeface="Arial" pitchFamily="34" charset="0"/>
            </a:rPr>
            <a:t> (6,6 %)  apresentam as taxas de desemprego mais baixas;  a </a:t>
          </a:r>
          <a:r>
            <a:rPr lang="pt-PT" sz="800" b="1" i="0" baseline="0">
              <a:latin typeface="Arial" pitchFamily="34" charset="0"/>
              <a:ea typeface="+mn-ea"/>
              <a:cs typeface="Arial" pitchFamily="34" charset="0"/>
            </a:rPr>
            <a:t>Grécia </a:t>
          </a:r>
          <a:r>
            <a:rPr lang="pt-PT" sz="800" b="0" i="0" baseline="0">
              <a:latin typeface="Arial" pitchFamily="34" charset="0"/>
              <a:ea typeface="+mn-ea"/>
              <a:cs typeface="Arial" pitchFamily="34" charset="0"/>
            </a:rPr>
            <a:t>(26,8 %) e a </a:t>
          </a:r>
          <a:r>
            <a:rPr lang="pt-PT" sz="800" b="1" i="0" baseline="0">
              <a:latin typeface="Arial" pitchFamily="34" charset="0"/>
              <a:ea typeface="+mn-ea"/>
              <a:cs typeface="Arial" pitchFamily="34" charset="0"/>
            </a:rPr>
            <a:t>Espanha</a:t>
          </a:r>
          <a:r>
            <a:rPr lang="pt-PT" sz="800" b="0" i="0" baseline="0">
              <a:latin typeface="Arial" pitchFamily="34" charset="0"/>
              <a:ea typeface="+mn-ea"/>
              <a:cs typeface="Arial" pitchFamily="34" charset="0"/>
            </a:rPr>
            <a:t>  (26,9 %) são os estados membros com valores  mais elevados. </a:t>
          </a:r>
        </a:p>
        <a:p>
          <a:pPr marL="0" indent="0" algn="just" rtl="0" fontAlgn="base"/>
          <a:endParaRPr lang="pt-PT" sz="800" b="0" i="0" baseline="0">
            <a:latin typeface="Arial" pitchFamily="34" charset="0"/>
            <a:ea typeface="+mn-ea"/>
            <a:cs typeface="Arial" pitchFamily="34" charset="0"/>
          </a:endParaRPr>
        </a:p>
        <a:p>
          <a:pPr marL="0" indent="0" algn="just" rtl="0"/>
          <a:r>
            <a:rPr lang="pt-PT" sz="800" b="0" i="0" baseline="0">
              <a:latin typeface="Arial" pitchFamily="34" charset="0"/>
              <a:ea typeface="+mn-ea"/>
              <a:cs typeface="Arial" pitchFamily="34" charset="0"/>
            </a:rPr>
            <a:t>A taxa de desemprego para o grupo etário &lt;25 anos apresenta o valor mais elevado na </a:t>
          </a:r>
          <a:r>
            <a:rPr lang="pt-PT" sz="800" b="1" i="0" baseline="0">
              <a:latin typeface="Arial" pitchFamily="34" charset="0"/>
              <a:ea typeface="+mn-ea"/>
              <a:cs typeface="Arial" pitchFamily="34" charset="0"/>
            </a:rPr>
            <a:t>Grécia</a:t>
          </a:r>
          <a:r>
            <a:rPr lang="pt-PT" sz="800" b="0" i="0" baseline="0">
              <a:latin typeface="Arial" pitchFamily="34" charset="0"/>
              <a:ea typeface="+mn-ea"/>
              <a:cs typeface="Arial" pitchFamily="34" charset="0"/>
            </a:rPr>
            <a:t> (59,2 %), registando o valor mais baixo na </a:t>
          </a:r>
          <a:r>
            <a:rPr lang="pt-PT" sz="800" b="1" i="0" baseline="0">
              <a:latin typeface="Arial" pitchFamily="34" charset="0"/>
              <a:ea typeface="+mn-ea"/>
              <a:cs typeface="Arial" pitchFamily="34" charset="0"/>
            </a:rPr>
            <a:t>Alemanha </a:t>
          </a:r>
          <a:r>
            <a:rPr lang="pt-PT" sz="800" b="0" i="0" baseline="0">
              <a:latin typeface="Arial" pitchFamily="34" charset="0"/>
              <a:ea typeface="+mn-ea"/>
              <a:cs typeface="Arial" pitchFamily="34" charset="0"/>
            </a:rPr>
            <a:t>(7,7 %) e </a:t>
          </a:r>
          <a:r>
            <a:rPr lang="pt-PT" sz="800" b="1" i="0" baseline="0">
              <a:latin typeface="Arial" pitchFamily="34" charset="0"/>
              <a:ea typeface="+mn-ea"/>
              <a:cs typeface="Arial" pitchFamily="34" charset="0"/>
            </a:rPr>
            <a:t>Áustria</a:t>
          </a:r>
          <a:r>
            <a:rPr lang="pt-PT" sz="800" b="0" i="0" baseline="0">
              <a:latin typeface="Arial" pitchFamily="34" charset="0"/>
              <a:ea typeface="+mn-ea"/>
              <a:cs typeface="Arial" pitchFamily="34" charset="0"/>
            </a:rPr>
            <a:t> (7,9%). Em </a:t>
          </a:r>
          <a:r>
            <a:rPr lang="pt-PT" sz="800" b="1" i="0" baseline="0">
              <a:latin typeface="Arial" pitchFamily="34" charset="0"/>
              <a:ea typeface="+mn-ea"/>
              <a:cs typeface="Arial" pitchFamily="34" charset="0"/>
            </a:rPr>
            <a:t>Portugal  </a:t>
          </a:r>
          <a:r>
            <a:rPr lang="pt-PT" sz="800" b="0" i="0" baseline="0">
              <a:latin typeface="Arial" pitchFamily="34" charset="0"/>
              <a:ea typeface="+mn-ea"/>
              <a:cs typeface="Arial" pitchFamily="34" charset="0"/>
            </a:rPr>
            <a:t>regista o valor de  (42,3 %).</a:t>
          </a:r>
        </a:p>
        <a:p>
          <a:pPr marL="0" indent="0" algn="just" rtl="0" fontAlgn="base"/>
          <a:endParaRPr lang="pt-PT" sz="800" b="0" i="0" baseline="0">
            <a:latin typeface="Arial" pitchFamily="34" charset="0"/>
            <a:ea typeface="+mn-ea"/>
            <a:cs typeface="Arial" pitchFamily="34" charset="0"/>
          </a:endParaRPr>
        </a:p>
        <a:p>
          <a:pPr marL="0" indent="0" algn="just" rtl="0"/>
          <a:r>
            <a:rPr lang="pt-PT" sz="800" b="0" i="0" baseline="0">
              <a:latin typeface="Arial" pitchFamily="34" charset="0"/>
              <a:ea typeface="+mn-ea"/>
              <a:cs typeface="Arial" pitchFamily="34" charset="0"/>
            </a:rPr>
            <a:t>Fazendo uma </a:t>
          </a:r>
          <a:r>
            <a:rPr lang="pt-PT" sz="800" b="1" i="0" baseline="0">
              <a:latin typeface="Arial" pitchFamily="34" charset="0"/>
              <a:ea typeface="+mn-ea"/>
              <a:cs typeface="Arial" pitchFamily="34" charset="0"/>
            </a:rPr>
            <a:t>análise por sexo </a:t>
          </a:r>
          <a:r>
            <a:rPr lang="pt-PT" sz="800" b="0" i="0" baseline="0">
              <a:latin typeface="Arial" pitchFamily="34" charset="0"/>
              <a:ea typeface="+mn-ea"/>
              <a:cs typeface="Arial" pitchFamily="34" charset="0"/>
            </a:rPr>
            <a:t>verifica-se que a, </a:t>
          </a:r>
          <a:r>
            <a:rPr lang="pt-PT" sz="800" b="1" i="0" baseline="0">
              <a:latin typeface="Arial" pitchFamily="34" charset="0"/>
              <a:ea typeface="+mn-ea"/>
              <a:cs typeface="Arial" pitchFamily="34" charset="0"/>
            </a:rPr>
            <a:t>República Checa</a:t>
          </a:r>
          <a:r>
            <a:rPr lang="pt-PT" sz="800" b="0" i="0" baseline="0">
              <a:latin typeface="Arial" pitchFamily="34" charset="0"/>
              <a:ea typeface="+mn-ea"/>
              <a:cs typeface="Arial" pitchFamily="34" charset="0"/>
            </a:rPr>
            <a:t> e o </a:t>
          </a:r>
          <a:r>
            <a:rPr lang="pt-PT" sz="800" b="1" i="0" baseline="0">
              <a:latin typeface="Arial" pitchFamily="34" charset="0"/>
              <a:ea typeface="+mn-ea"/>
              <a:cs typeface="Arial" pitchFamily="34" charset="0"/>
            </a:rPr>
            <a:t>Luxemburgo</a:t>
          </a:r>
          <a:r>
            <a:rPr lang="pt-PT" sz="800" b="0" i="0" baseline="0">
              <a:latin typeface="Arial" pitchFamily="34" charset="0"/>
              <a:ea typeface="+mn-ea"/>
              <a:cs typeface="Arial" pitchFamily="34" charset="0"/>
            </a:rPr>
            <a:t> são os países com a maior diferença, entre a taxa de desemprego das mulheres e dos homens.</a:t>
          </a:r>
        </a:p>
        <a:p>
          <a:pPr marL="0" indent="0" algn="just" rtl="0">
            <a:defRPr sz="1000"/>
          </a:pPr>
          <a:endParaRPr lang="pt-PT" sz="800" b="0" i="0" baseline="0">
            <a:latin typeface="Arial" pitchFamily="34" charset="0"/>
            <a:ea typeface="+mn-ea"/>
            <a:cs typeface="Arial" pitchFamily="34" charset="0"/>
          </a:endParaRPr>
        </a:p>
      </xdr:txBody>
    </xdr:sp>
    <xdr:clientData/>
  </xdr:twoCellAnchor>
</xdr:wsDr>
</file>

<file path=xl/drawings/drawing29.xml><?xml version="1.0" encoding="utf-8"?>
<xdr:wsDr xmlns:xdr="http://schemas.openxmlformats.org/drawingml/2006/spreadsheetDrawing" xmlns:a="http://schemas.openxmlformats.org/drawingml/2006/main">
  <xdr:twoCellAnchor>
    <xdr:from>
      <xdr:col>1</xdr:col>
      <xdr:colOff>47625</xdr:colOff>
      <xdr:row>1</xdr:row>
      <xdr:rowOff>47625</xdr:rowOff>
    </xdr:from>
    <xdr:to>
      <xdr:col>15</xdr:col>
      <xdr:colOff>57150</xdr:colOff>
      <xdr:row>69</xdr:row>
      <xdr:rowOff>95250</xdr:rowOff>
    </xdr:to>
    <xdr:sp macro="" textlink="">
      <xdr:nvSpPr>
        <xdr:cNvPr id="1464377" name="Text Box 1"/>
        <xdr:cNvSpPr txBox="1">
          <a:spLocks noChangeArrowheads="1"/>
        </xdr:cNvSpPr>
      </xdr:nvSpPr>
      <xdr:spPr bwMode="auto">
        <a:xfrm>
          <a:off x="114300" y="219075"/>
          <a:ext cx="3228975" cy="10125075"/>
        </a:xfrm>
        <a:prstGeom prst="rect">
          <a:avLst/>
        </a:prstGeom>
        <a:noFill/>
        <a:ln w="9525">
          <a:noFill/>
          <a:miter lim="800000"/>
          <a:headEnd/>
          <a:tailEnd/>
        </a:ln>
      </xdr:spPr>
      <xdr:txBody>
        <a:bodyPr vertOverflow="clip" wrap="square" lIns="27432" tIns="22860" rIns="27432" bIns="0" anchor="t" upright="1"/>
        <a:lstStyle/>
        <a:p>
          <a:pPr algn="just" rtl="0">
            <a:defRPr sz="1000"/>
          </a:pP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Acidente de trabalho:</a:t>
          </a:r>
          <a:r>
            <a:rPr lang="pt-PT" sz="800" b="0" i="0" u="none" strike="noStrike" baseline="0">
              <a:solidFill>
                <a:srgbClr val="000000"/>
              </a:solidFill>
              <a:latin typeface="Arial"/>
              <a:cs typeface="Arial"/>
            </a:rPr>
            <a:t> é uma ocorrência imprevista, durante o tempo de trabalho, que provoca dano físico ou mental. A expressão “durante o tempo de trabalho” é entendida como “no decorrer da atividade profissional ou durante o período em serviço”.</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Acidente de trabalho mortal: </a:t>
          </a:r>
          <a:r>
            <a:rPr lang="pt-PT" sz="800" b="0" i="0" u="none" strike="noStrike" baseline="0">
              <a:solidFill>
                <a:srgbClr val="000000"/>
              </a:solidFill>
              <a:latin typeface="Arial"/>
              <a:cs typeface="Arial"/>
            </a:rPr>
            <a:t>um acidente de que resulte a morte da vítima num período de um ano (após o dia) da sua ocorrência.</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Beneficiários do rendimento social de inserção (RSI): </a:t>
          </a:r>
          <a:r>
            <a:rPr lang="pt-PT" sz="800" b="0" i="0" u="none" strike="noStrike" baseline="0">
              <a:solidFill>
                <a:srgbClr val="000000"/>
              </a:solidFill>
              <a:latin typeface="Arial"/>
              <a:cs typeface="Arial"/>
            </a:rPr>
            <a:t>membros do agregado familiar do titular do RSI, incluindo o próprio titular.</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Colocações:</a:t>
          </a:r>
          <a:r>
            <a:rPr lang="pt-PT" sz="800" b="0" i="0" u="none" strike="noStrike" baseline="0">
              <a:solidFill>
                <a:srgbClr val="000000"/>
              </a:solidFill>
              <a:latin typeface="Arial"/>
              <a:cs typeface="Arial"/>
            </a:rPr>
            <a:t> ofertas de emprego satisfeitas, com candidatos apresentados pelos Centros de emprego.</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Desempregados:</a:t>
          </a:r>
          <a:r>
            <a:rPr lang="pt-PT" sz="800" b="0" i="0" u="none" strike="noStrike" baseline="0">
              <a:solidFill>
                <a:srgbClr val="000000"/>
              </a:solidFill>
              <a:latin typeface="Arial"/>
              <a:cs typeface="Arial"/>
            </a:rPr>
            <a:t> Indivíduo, com idade compreendida entre os  15 e os 74 anos que, no período de referência, se encontrava simultaneamente nas situações seguintes: a) não tinha trabalho remunerado nem qualquer outro; b) estava disponível para trabalhar num trabalho remunerado ou não; c) tinha procurado um trabalho, isto é, tinha feito diligências no período especificado (período de referência ou nas três semanas anteriores) para encontrar um emprego remunerado ou não. Consideram-se como diligências: a) contacto com um centro de emprego público ou agências privadas de colocações; b) contacto com empregadores; c) contactos pessoais ou com associações sindicais; d) colocação, resposta ou análise de anúncios; e) realização de provas ou entrevistas para seleção; f) procura de terrenos, imóveis ou equipamentos; g) solicitação de licenças ou recursos financeiros para a criação de empresa própria. O critério de disponibilidade para aceitar um emprego é fundamentado no seguinte: a) no desejo de trabalhar; b) na vontade de ter atualmente um emprego remunerado ou uma atividade por conta própria caso consiga obter os recursos necessários; c) na possibilidade de começar a trabalhar no período de referência ou pelo menos nas duas semanas seguintes. Inclui o indivíduo que, embora tendo um emprego, só vai começar a trabalhar em data posterior à do período de referência (nos próximos três meses).</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Desemprego de longa duração:</a:t>
          </a:r>
          <a:r>
            <a:rPr lang="pt-PT" sz="800" b="0" i="0" u="none" strike="noStrike" baseline="0">
              <a:solidFill>
                <a:srgbClr val="000000"/>
              </a:solidFill>
              <a:latin typeface="Arial"/>
              <a:cs typeface="Arial"/>
            </a:rPr>
            <a:t> pessoas em situação de desemprego há 12 meses ou mais.</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Despedimento coletivo:</a:t>
          </a:r>
          <a:r>
            <a:rPr lang="pt-PT" sz="800" b="0" i="0" u="none" strike="noStrike" baseline="0">
              <a:solidFill>
                <a:srgbClr val="000000"/>
              </a:solidFill>
              <a:latin typeface="Arial"/>
              <a:cs typeface="Arial"/>
            </a:rPr>
            <a:t> cessação de contratos de trabalho promovida pelo empregador e operada simultânea ou sucessivamente no período de três meses, abrangendo, pelo menos, dois ou cinco trabalhadores, conforme se trate, respetivamente, de empresa que empregue até 50 ou mais de 50 trabalhadores, sempre que aquela ocorrência se fundamente em encerramento de uma ou várias secções ou estrutura equivalente ou redução de pessoal determinada por motivos de mercado, estruturais ou tecnológicos (n.º 1 do artigo 397º do Código do Trabalho). </a:t>
          </a:r>
        </a:p>
        <a:p>
          <a:pPr algn="just" rtl="0">
            <a:defRPr sz="1000"/>
          </a:pPr>
          <a:r>
            <a:rPr lang="pt-PT" sz="800" b="0" i="0" u="none" strike="noStrike" baseline="0">
              <a:solidFill>
                <a:srgbClr val="000000"/>
              </a:solidFill>
              <a:latin typeface="Arial"/>
              <a:cs typeface="Arial"/>
            </a:rPr>
            <a:t>O procedimento de despedimento coletivo inicia-se com a comunicação do empregador da intenção de proceder ao despedimento, acompanhada, nomeadamente, da indicação do número de trabalhadores a despedir. </a:t>
          </a:r>
        </a:p>
        <a:p>
          <a:pPr algn="just" rtl="0">
            <a:defRPr sz="1000"/>
          </a:pPr>
          <a:r>
            <a:rPr lang="pt-PT" sz="800" b="0" i="0" u="none" strike="noStrike" baseline="0">
              <a:solidFill>
                <a:srgbClr val="000000"/>
              </a:solidFill>
              <a:latin typeface="Arial"/>
              <a:cs typeface="Arial"/>
            </a:rPr>
            <a:t>Segue-se uma fase de negociações com os representantes dos trabalhadores, com vista a um acordo sobre a dimensão e efeitos das medidas a aplicar e, bem assim, outras medidas que reduzam o número de trabalhadores a despedir. Uma alternativa que frequentemente evita ou diminui o número de trabalhadores despedidos é a revogação (por acordo com os próprios trabalhadores) dos contratos de trabalho. </a:t>
          </a:r>
        </a:p>
        <a:p>
          <a:pPr algn="just" rtl="0">
            <a:defRPr sz="1000"/>
          </a:pPr>
          <a:r>
            <a:rPr lang="pt-PT" sz="800" b="0" i="0" u="none" strike="noStrike" baseline="0">
              <a:solidFill>
                <a:srgbClr val="000000"/>
              </a:solidFill>
              <a:latin typeface="Arial"/>
              <a:cs typeface="Arial"/>
            </a:rPr>
            <a:t>No final, o total de trabalhadores despedidos ou a quem se apliquem outras medidas pode não coincidir com o número inicial de trabalhadores a despedir.</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Empresa:</a:t>
          </a:r>
          <a:r>
            <a:rPr lang="pt-PT" sz="800" b="0" i="0" u="none" strike="noStrike" baseline="0">
              <a:solidFill>
                <a:srgbClr val="000000"/>
              </a:solidFill>
              <a:latin typeface="Arial"/>
              <a:cs typeface="Arial"/>
            </a:rPr>
            <a:t> Entidade económica que desenvolve uma determinada atividade, sendo constituída por uma sede social e estabelecimentos com localizações diversas.</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Estabelecimento:</a:t>
          </a:r>
          <a:r>
            <a:rPr lang="pt-PT" sz="800" b="0" i="0" u="none" strike="noStrike" baseline="0">
              <a:solidFill>
                <a:srgbClr val="000000"/>
              </a:solidFill>
              <a:latin typeface="Arial"/>
              <a:cs typeface="Arial"/>
            </a:rPr>
            <a:t> unidade local que, sob um único regime de propriedade ou de controlo, produz exclusiva ou principalmente um grupo homogéneo de bens ou serviços, num único local.</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Família ou agregado familiar de RSI:</a:t>
          </a:r>
          <a:r>
            <a:rPr lang="pt-PT" sz="800" b="0" i="0" u="none" strike="noStrike" baseline="0">
              <a:solidFill>
                <a:srgbClr val="000000"/>
              </a:solidFill>
              <a:latin typeface="Arial"/>
              <a:cs typeface="Arial"/>
            </a:rPr>
            <a:t> conjunto de pessoas que vivem em economia comum, especificando o cônjuge ou pessoa que viva com  </a:t>
          </a:r>
        </a:p>
      </xdr:txBody>
    </xdr:sp>
    <xdr:clientData/>
  </xdr:twoCellAnchor>
  <xdr:twoCellAnchor>
    <xdr:from>
      <xdr:col>15</xdr:col>
      <xdr:colOff>133350</xdr:colOff>
      <xdr:row>1</xdr:row>
      <xdr:rowOff>47626</xdr:rowOff>
    </xdr:from>
    <xdr:to>
      <xdr:col>31</xdr:col>
      <xdr:colOff>9525</xdr:colOff>
      <xdr:row>67</xdr:row>
      <xdr:rowOff>142876</xdr:rowOff>
    </xdr:to>
    <xdr:sp macro="" textlink="">
      <xdr:nvSpPr>
        <xdr:cNvPr id="1464384" name="Text Box 2"/>
        <xdr:cNvSpPr txBox="1">
          <a:spLocks noChangeArrowheads="1"/>
        </xdr:cNvSpPr>
      </xdr:nvSpPr>
      <xdr:spPr bwMode="auto">
        <a:xfrm>
          <a:off x="3419475" y="219076"/>
          <a:ext cx="3257550" cy="9906000"/>
        </a:xfrm>
        <a:prstGeom prst="rect">
          <a:avLst/>
        </a:prstGeom>
        <a:noFill/>
        <a:ln w="9525">
          <a:noFill/>
          <a:miter lim="800000"/>
          <a:headEnd/>
          <a:tailEnd/>
        </a:ln>
      </xdr:spPr>
      <xdr:txBody>
        <a:bodyPr vertOverflow="clip" wrap="square" lIns="27432" tIns="22860" rIns="27432" bIns="0" anchor="t" upright="1"/>
        <a:lstStyle/>
        <a:p>
          <a:pPr algn="just" rtl="0">
            <a:defRPr sz="1000"/>
          </a:pPr>
          <a:endParaRPr lang="pt-PT" sz="800" b="0" i="0" u="none" strike="noStrike" baseline="0">
            <a:solidFill>
              <a:srgbClr val="000000"/>
            </a:solidFill>
            <a:latin typeface="Arial"/>
            <a:cs typeface="Arial"/>
          </a:endParaRPr>
        </a:p>
        <a:p>
          <a:pPr algn="just" rtl="0">
            <a:defRPr sz="1000"/>
          </a:pPr>
          <a:endParaRPr lang="pt-PT" sz="800" b="0" i="0" u="none" strike="noStrike" baseline="0">
            <a:solidFill>
              <a:srgbClr val="000000"/>
            </a:solidFill>
            <a:latin typeface="Arial"/>
            <a:cs typeface="Arial"/>
          </a:endParaRPr>
        </a:p>
        <a:p>
          <a:pPr algn="just" rtl="0">
            <a:defRPr sz="1000"/>
          </a:pPr>
          <a:endParaRPr lang="pt-PT" sz="800" b="0" i="0" u="none" strike="noStrike" baseline="0">
            <a:solidFill>
              <a:srgbClr val="000000"/>
            </a:solidFill>
            <a:latin typeface="Arial"/>
            <a:cs typeface="Arial"/>
          </a:endParaRPr>
        </a:p>
        <a:p>
          <a:pPr algn="just" rtl="0">
            <a:defRPr sz="1000"/>
          </a:pPr>
          <a:endParaRPr lang="pt-PT" sz="800" b="0" i="0" u="none" strike="noStrike" baseline="0">
            <a:solidFill>
              <a:srgbClr val="000000"/>
            </a:solidFill>
            <a:latin typeface="Arial"/>
            <a:cs typeface="Arial"/>
          </a:endParaRPr>
        </a:p>
        <a:p>
          <a:pPr algn="just" rtl="0">
            <a:defRPr sz="1000"/>
          </a:pPr>
          <a:endParaRPr lang="pt-PT" sz="800" b="0" i="0" u="none" strike="noStrike" baseline="0">
            <a:solidFill>
              <a:srgbClr val="000000"/>
            </a:solidFill>
            <a:latin typeface="Arial"/>
            <a:cs typeface="Arial"/>
          </a:endParaRPr>
        </a:p>
        <a:p>
          <a:pPr algn="just" rtl="0">
            <a:defRPr sz="1000"/>
          </a:pPr>
          <a:endParaRPr lang="pt-PT" sz="800" b="0" i="0" u="none" strike="noStrike" baseline="0">
            <a:solidFill>
              <a:srgbClr val="000000"/>
            </a:solidFill>
            <a:latin typeface="Arial"/>
            <a:cs typeface="Arial"/>
          </a:endParaRPr>
        </a:p>
        <a:p>
          <a:pPr algn="just" rtl="0">
            <a:defRPr sz="1000"/>
          </a:pPr>
          <a:endParaRPr lang="pt-PT" sz="800" b="0" i="0" u="none" strike="noStrike" baseline="0">
            <a:solidFill>
              <a:srgbClr val="000000"/>
            </a:solidFill>
            <a:latin typeface="Arial"/>
            <a:cs typeface="Arial"/>
          </a:endParaRPr>
        </a:p>
        <a:p>
          <a:pPr algn="just" rtl="0">
            <a:defRPr sz="1000"/>
          </a:pPr>
          <a:endParaRPr lang="pt-PT" sz="800" b="0" i="0" u="none" strike="noStrike" baseline="0">
            <a:solidFill>
              <a:srgbClr val="000000"/>
            </a:solidFill>
            <a:latin typeface="Arial"/>
            <a:cs typeface="Arial"/>
          </a:endParaRPr>
        </a:p>
        <a:p>
          <a:pPr algn="just" rtl="0">
            <a:defRPr sz="1000"/>
          </a:pPr>
          <a:r>
            <a:rPr lang="pt-PT" sz="800" b="0" i="0" u="none" strike="noStrike" baseline="0">
              <a:solidFill>
                <a:srgbClr val="000000"/>
              </a:solidFill>
              <a:latin typeface="Arial"/>
              <a:cs typeface="Arial"/>
            </a:rPr>
            <a:t>o titular em união de facto há mais de um ano, e em geral todos os menores titular em união de facto há mais de um ano, e em geral todos os menores a cargo, quer tenham ou não laços de parentesco com o titular. Poderão ainda ser considerados outros adultos que se encontrem na exclusiva dependência económica do agregado, caso sejam estudantes ou estejam dispensados de disponibilidade ativa para a inserção profissional ou quando o agregado não tenha, incluindo a pessoa em causa, direito à prestação.</a:t>
          </a:r>
        </a:p>
        <a:p>
          <a:pPr algn="just" rtl="0">
            <a:defRPr sz="1000"/>
          </a:pPr>
          <a:endParaRPr lang="pt-PT" sz="800" b="0" i="0" u="none" strike="noStrike" baseline="0">
            <a:solidFill>
              <a:srgbClr val="000000"/>
            </a:solidFill>
            <a:latin typeface="Arial"/>
            <a:cs typeface="Arial"/>
          </a:endParaRPr>
        </a:p>
        <a:p>
          <a:pPr algn="just"/>
          <a:r>
            <a:rPr lang="pt-PT" sz="800" b="1" i="0" u="none" strike="noStrike" baseline="0">
              <a:solidFill>
                <a:srgbClr val="000000"/>
              </a:solidFill>
              <a:latin typeface="Arial"/>
              <a:cs typeface="Arial"/>
            </a:rPr>
            <a:t>Instrumento de regulamentação coletiva de trabalho (IRCT):</a:t>
          </a:r>
          <a:r>
            <a:rPr lang="pt-PT" sz="800" b="0" i="0" u="none" strike="noStrike" baseline="0">
              <a:solidFill>
                <a:srgbClr val="000000"/>
              </a:solidFill>
              <a:latin typeface="Arial"/>
              <a:cs typeface="Arial"/>
            </a:rPr>
            <a:t> </a:t>
          </a:r>
        </a:p>
        <a:p>
          <a:pPr algn="just">
            <a:spcAft>
              <a:spcPts val="200"/>
            </a:spcAft>
          </a:pPr>
          <a:r>
            <a:rPr lang="pt-PT" sz="800" baseline="0" smtClean="0">
              <a:latin typeface="Arial" pitchFamily="34" charset="0"/>
              <a:ea typeface="+mn-ea"/>
              <a:cs typeface="Arial" pitchFamily="34" charset="0"/>
            </a:rPr>
            <a:t>Os instrumentos de regulamentação coletiva de trabalho podem ser negociais ou não negociais.</a:t>
          </a:r>
        </a:p>
        <a:p>
          <a:pPr algn="just">
            <a:spcAft>
              <a:spcPts val="200"/>
            </a:spcAft>
          </a:pPr>
          <a:r>
            <a:rPr lang="pt-PT" sz="800" baseline="0" smtClean="0">
              <a:latin typeface="Arial" pitchFamily="34" charset="0"/>
              <a:ea typeface="+mn-ea"/>
              <a:cs typeface="Arial" pitchFamily="34" charset="0"/>
            </a:rPr>
            <a:t>Os instrumentos de regulamentação coletiva de trabalho </a:t>
          </a:r>
          <a:r>
            <a:rPr lang="pt-PT" sz="800" b="1" baseline="0" smtClean="0">
              <a:latin typeface="Arial" pitchFamily="34" charset="0"/>
              <a:ea typeface="+mn-ea"/>
              <a:cs typeface="Arial" pitchFamily="34" charset="0"/>
            </a:rPr>
            <a:t>negociais</a:t>
          </a:r>
          <a:r>
            <a:rPr lang="pt-PT" sz="800" baseline="0" smtClean="0">
              <a:latin typeface="Arial" pitchFamily="34" charset="0"/>
              <a:ea typeface="+mn-ea"/>
              <a:cs typeface="Arial" pitchFamily="34" charset="0"/>
            </a:rPr>
            <a:t> são a convenção coletiva, o acordo de adesão e a decisão arbitral em processo de arbitragem voluntária.</a:t>
          </a:r>
        </a:p>
        <a:p>
          <a:pPr algn="just"/>
          <a:r>
            <a:rPr lang="pt-PT" sz="800" baseline="0" smtClean="0">
              <a:latin typeface="Arial" pitchFamily="34" charset="0"/>
              <a:ea typeface="+mn-ea"/>
              <a:cs typeface="Arial" pitchFamily="34" charset="0"/>
            </a:rPr>
            <a:t>As </a:t>
          </a:r>
          <a:r>
            <a:rPr lang="pt-PT" sz="800" b="1" baseline="0" smtClean="0">
              <a:latin typeface="Arial" pitchFamily="34" charset="0"/>
              <a:ea typeface="+mn-ea"/>
              <a:cs typeface="Arial" pitchFamily="34" charset="0"/>
            </a:rPr>
            <a:t>convenções coletivas </a:t>
          </a:r>
          <a:r>
            <a:rPr lang="pt-PT" sz="800" baseline="0" smtClean="0">
              <a:latin typeface="Arial" pitchFamily="34" charset="0"/>
              <a:ea typeface="+mn-ea"/>
              <a:cs typeface="Arial" pitchFamily="34" charset="0"/>
            </a:rPr>
            <a:t>podem ser:</a:t>
          </a:r>
        </a:p>
        <a:p>
          <a:pPr marL="0" marR="0" indent="0" algn="just" defTabSz="914400" eaLnBrk="1" fontAlgn="auto" latinLnBrk="0" hangingPunct="1">
            <a:lnSpc>
              <a:spcPct val="100000"/>
            </a:lnSpc>
            <a:spcBef>
              <a:spcPts val="0"/>
            </a:spcBef>
            <a:spcAft>
              <a:spcPts val="0"/>
            </a:spcAft>
            <a:buClrTx/>
            <a:buSzTx/>
            <a:buFontTx/>
            <a:buNone/>
            <a:tabLst/>
            <a:defRPr/>
          </a:pPr>
          <a:r>
            <a:rPr lang="pt-PT" sz="800" b="0" i="1" baseline="0" smtClean="0">
              <a:latin typeface="Arial" pitchFamily="34" charset="0"/>
              <a:ea typeface="+mn-ea"/>
              <a:cs typeface="Arial" pitchFamily="34" charset="0"/>
            </a:rPr>
            <a:t>     - </a:t>
          </a:r>
          <a:r>
            <a:rPr lang="pt-PT" sz="800" b="1" baseline="0" smtClean="0">
              <a:latin typeface="Arial" pitchFamily="34" charset="0"/>
              <a:ea typeface="+mn-ea"/>
              <a:cs typeface="Arial" pitchFamily="34" charset="0"/>
            </a:rPr>
            <a:t>Contrato coletivo de trabalho </a:t>
          </a:r>
          <a:r>
            <a:rPr lang="pt-PT" sz="800" b="0" baseline="0" smtClean="0">
              <a:latin typeface="Arial" pitchFamily="34" charset="0"/>
              <a:ea typeface="+mn-ea"/>
              <a:cs typeface="Arial" pitchFamily="34" charset="0"/>
            </a:rPr>
            <a:t>(CCT) - convenção coletiva celebrada entre uma ou mais associações patronais e uma ou mais associações sindicais; 	</a:t>
          </a:r>
        </a:p>
        <a:p>
          <a:pPr algn="just"/>
          <a:r>
            <a:rPr lang="pt-PT" sz="800" b="0" baseline="0" smtClean="0">
              <a:latin typeface="Arial" pitchFamily="34" charset="0"/>
              <a:ea typeface="+mn-ea"/>
              <a:cs typeface="Arial" pitchFamily="34" charset="0"/>
            </a:rPr>
            <a:t>     -</a:t>
          </a:r>
          <a:r>
            <a:rPr lang="pt-PT" sz="800" b="1" baseline="0" smtClean="0">
              <a:latin typeface="Arial" pitchFamily="34" charset="0"/>
              <a:ea typeface="+mn-ea"/>
              <a:cs typeface="Arial" pitchFamily="34" charset="0"/>
            </a:rPr>
            <a:t> Acordo coletivo de trabalho </a:t>
          </a:r>
          <a:r>
            <a:rPr lang="pt-PT" sz="800" b="0" baseline="0" smtClean="0">
              <a:latin typeface="Arial" pitchFamily="34" charset="0"/>
              <a:ea typeface="+mn-ea"/>
              <a:cs typeface="Arial" pitchFamily="34" charset="0"/>
            </a:rPr>
            <a:t>(ACT) - convenção coletiva celebrada entre vários empregadores e uma ou mais associações sindicais; </a:t>
          </a:r>
        </a:p>
        <a:p>
          <a:pPr algn="just">
            <a:spcAft>
              <a:spcPts val="200"/>
            </a:spcAft>
          </a:pPr>
          <a:r>
            <a:rPr lang="pt-PT" sz="800" b="1" baseline="0">
              <a:latin typeface="Arial" pitchFamily="34" charset="0"/>
              <a:ea typeface="+mn-ea"/>
              <a:cs typeface="Arial" pitchFamily="34" charset="0"/>
            </a:rPr>
            <a:t>     </a:t>
          </a:r>
          <a:r>
            <a:rPr lang="pt-PT" sz="800" b="1">
              <a:latin typeface="Arial" pitchFamily="34" charset="0"/>
              <a:ea typeface="+mn-ea"/>
              <a:cs typeface="Arial" pitchFamily="34" charset="0"/>
            </a:rPr>
            <a:t>- Acordo de empresa (AE) - </a:t>
          </a:r>
          <a:r>
            <a:rPr lang="pt-PT" sz="800">
              <a:latin typeface="Arial" pitchFamily="34" charset="0"/>
              <a:ea typeface="+mn-ea"/>
              <a:cs typeface="Arial" pitchFamily="34" charset="0"/>
            </a:rPr>
            <a:t>convenção coletiva celebrada entre uma ou mais associações sindicais e um empregador para uma empresa ou estabelecimento.</a:t>
          </a:r>
        </a:p>
        <a:p>
          <a:pPr algn="just">
            <a:spcAft>
              <a:spcPts val="200"/>
            </a:spcAft>
          </a:pPr>
          <a:r>
            <a:rPr lang="pt-PT" sz="800" b="1">
              <a:latin typeface="Arial" pitchFamily="34" charset="0"/>
              <a:ea typeface="+mn-ea"/>
              <a:cs typeface="Arial" pitchFamily="34" charset="0"/>
            </a:rPr>
            <a:t>Acordo de adesão </a:t>
          </a:r>
          <a:r>
            <a:rPr lang="pt-PT" sz="800">
              <a:latin typeface="Arial" pitchFamily="34" charset="0"/>
              <a:ea typeface="+mn-ea"/>
              <a:cs typeface="Arial" pitchFamily="34" charset="0"/>
            </a:rPr>
            <a:t>- </a:t>
          </a:r>
          <a:r>
            <a:rPr lang="pt-PT" sz="800">
              <a:latin typeface="Arial" pitchFamily="34" charset="0"/>
              <a:cs typeface="Arial" pitchFamily="34" charset="0"/>
            </a:rPr>
            <a:t>adesão a convenção coletiva ou a decisão arbitral por parte de associação sindical, associação de empregadores ou empregador .</a:t>
          </a:r>
          <a:endParaRPr lang="pt-PT" sz="800">
            <a:latin typeface="Arial" pitchFamily="34" charset="0"/>
            <a:ea typeface="+mn-ea"/>
            <a:cs typeface="Arial" pitchFamily="34" charset="0"/>
          </a:endParaRPr>
        </a:p>
        <a:p>
          <a:pPr algn="just"/>
          <a:r>
            <a:rPr lang="pt-PT" sz="800" b="0" i="0" u="none" strike="noStrike" baseline="0" smtClean="0">
              <a:solidFill>
                <a:srgbClr val="000000"/>
              </a:solidFill>
              <a:latin typeface="Arial" pitchFamily="34" charset="0"/>
              <a:ea typeface="+mn-ea"/>
              <a:cs typeface="Arial" pitchFamily="34" charset="0"/>
            </a:rPr>
            <a:t>Os instrumentos de regulamentação coletiva de trabalho </a:t>
          </a:r>
          <a:r>
            <a:rPr lang="pt-PT" sz="800" b="1" i="0" u="none" strike="noStrike" baseline="0" smtClean="0">
              <a:solidFill>
                <a:srgbClr val="000000"/>
              </a:solidFill>
              <a:latin typeface="Arial" pitchFamily="34" charset="0"/>
              <a:ea typeface="+mn-ea"/>
              <a:cs typeface="Arial" pitchFamily="34" charset="0"/>
            </a:rPr>
            <a:t>não negociais</a:t>
          </a:r>
          <a:r>
            <a:rPr lang="pt-PT" sz="800" b="0" i="0" u="none" strike="noStrike" baseline="0" smtClean="0">
              <a:solidFill>
                <a:srgbClr val="000000"/>
              </a:solidFill>
              <a:latin typeface="Arial" pitchFamily="34" charset="0"/>
              <a:ea typeface="+mn-ea"/>
              <a:cs typeface="Arial" pitchFamily="34" charset="0"/>
            </a:rPr>
            <a:t> são a portaria de extensão, a portaria de condições de trabalho e a decisão arbitral em processo de arbitragem obrigatória ou necessária.</a:t>
          </a:r>
        </a:p>
        <a:p>
          <a:pPr algn="just"/>
          <a:r>
            <a:rPr lang="pt-PT" sz="800" b="1">
              <a:latin typeface="Arial" pitchFamily="34" charset="0"/>
              <a:ea typeface="+mn-ea"/>
              <a:cs typeface="Arial" pitchFamily="34" charset="0"/>
            </a:rPr>
            <a:t>Portaria de extensão (PE) </a:t>
          </a:r>
          <a:r>
            <a:rPr lang="pt-PT" sz="800">
              <a:latin typeface="Arial" pitchFamily="34" charset="0"/>
              <a:ea typeface="+mn-ea"/>
              <a:cs typeface="Arial" pitchFamily="34" charset="0"/>
            </a:rPr>
            <a:t>- portaria que estende o âmbito de aplicação de uma convenção coletiva ou decisão arbitral a trabalhadores e ou a empregadores não abrangidos por esta. </a:t>
          </a:r>
        </a:p>
        <a:p>
          <a:pPr marL="0" marR="0" indent="0" algn="just" defTabSz="914400" eaLnBrk="1" fontAlgn="auto" latinLnBrk="0" hangingPunct="1">
            <a:lnSpc>
              <a:spcPct val="100000"/>
            </a:lnSpc>
            <a:spcBef>
              <a:spcPts val="0"/>
            </a:spcBef>
            <a:spcAft>
              <a:spcPts val="0"/>
            </a:spcAft>
            <a:buClrTx/>
            <a:buSzTx/>
            <a:buFontTx/>
            <a:buNone/>
            <a:tabLst/>
            <a:defRPr/>
          </a:pPr>
          <a:r>
            <a:rPr lang="pt-PT" sz="800" b="1">
              <a:latin typeface="Arial" pitchFamily="34" charset="0"/>
              <a:ea typeface="+mn-ea"/>
              <a:cs typeface="Arial" pitchFamily="34" charset="0"/>
            </a:rPr>
            <a:t>Portaria de condições de trabalho (PCT) </a:t>
          </a:r>
          <a:r>
            <a:rPr lang="pt-PT" sz="800">
              <a:latin typeface="Arial" pitchFamily="34" charset="0"/>
              <a:ea typeface="+mn-ea"/>
              <a:cs typeface="Arial" pitchFamily="34" charset="0"/>
            </a:rPr>
            <a:t>- portaria que contém as normas reguladoras das condições de trabalho no seu âmbito de aplicação.</a:t>
          </a:r>
          <a:r>
            <a:rPr lang="pt-PT" sz="800" b="1" baseline="0">
              <a:latin typeface="Arial" pitchFamily="34" charset="0"/>
              <a:ea typeface="+mn-ea"/>
              <a:cs typeface="Arial" pitchFamily="34" charset="0"/>
            </a:rPr>
            <a:t>	</a:t>
          </a:r>
          <a:endParaRPr lang="pt-PT" sz="800">
            <a:latin typeface="Arial" pitchFamily="34" charset="0"/>
            <a:cs typeface="Arial" pitchFamily="34" charset="0"/>
          </a:endParaRPr>
        </a:p>
        <a:p>
          <a:pPr algn="just"/>
          <a:r>
            <a:rPr lang="pt-PT" sz="800" b="1">
              <a:latin typeface="Arial" pitchFamily="34" charset="0"/>
              <a:ea typeface="+mn-ea"/>
              <a:cs typeface="Arial" pitchFamily="34" charset="0"/>
            </a:rPr>
            <a:t>Decisão arbitral </a:t>
          </a:r>
          <a:r>
            <a:rPr lang="pt-PT" sz="800">
              <a:latin typeface="Arial" pitchFamily="34" charset="0"/>
              <a:ea typeface="+mn-ea"/>
              <a:cs typeface="Arial" pitchFamily="34" charset="0"/>
            </a:rPr>
            <a:t>– instrumento de regulamentação coletiva de trabalho resultante de arbitragem, voluntária, obrigatória ou necessária. </a:t>
          </a:r>
          <a:endParaRPr lang="pt-PT" sz="800">
            <a:latin typeface="Arial" pitchFamily="34" charset="0"/>
            <a:cs typeface="Arial" pitchFamily="34" charset="0"/>
          </a:endParaRPr>
        </a:p>
        <a:p>
          <a:pPr algn="just"/>
          <a:endParaRPr lang="pt-PT" sz="800" b="0" i="0" u="none" strike="noStrike" baseline="0" smtClean="0">
            <a:solidFill>
              <a:srgbClr val="000000"/>
            </a:solidFill>
            <a:latin typeface="Arial"/>
            <a:ea typeface="+mn-ea"/>
            <a:cs typeface="Arial"/>
          </a:endParaRPr>
        </a:p>
        <a:p>
          <a:pPr algn="just" rtl="0">
            <a:defRPr sz="1000"/>
          </a:pPr>
          <a:r>
            <a:rPr lang="pt-PT" sz="800" b="0" i="0" u="none" strike="noStrike" baseline="0">
              <a:solidFill>
                <a:srgbClr val="000000"/>
              </a:solidFill>
              <a:latin typeface="Arial"/>
              <a:cs typeface="Arial"/>
            </a:rPr>
            <a:t>Í</a:t>
          </a:r>
          <a:r>
            <a:rPr lang="pt-PT" sz="800" b="1" i="0" u="none" strike="noStrike" baseline="0">
              <a:solidFill>
                <a:srgbClr val="000000"/>
              </a:solidFill>
              <a:latin typeface="Arial"/>
              <a:cs typeface="Arial"/>
            </a:rPr>
            <a:t>ndice de Preços no Consumidor:</a:t>
          </a:r>
          <a:r>
            <a:rPr lang="pt-PT" sz="800" b="0" i="0" u="none" strike="noStrike" baseline="0">
              <a:solidFill>
                <a:srgbClr val="000000"/>
              </a:solidFill>
              <a:latin typeface="Arial"/>
              <a:cs typeface="Arial"/>
            </a:rPr>
            <a:t> indicador que tem por finalidade medir a evolução no tempo dos preços de um conjunto de bens e serviços considerados representativos da estrutura de consumo da população residente em Portugal. A estrutura de consumo da atual série do IPC (2008 = 100) bem como os bens e serviços que constituem o cabaz do indicador foram inferidos com base no Inquérito aos Orçamentos Familiares realizado em 2005 e 2006.</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Ofertas de emprego: </a:t>
          </a:r>
          <a:r>
            <a:rPr lang="pt-PT" sz="800" b="0" i="0" u="none" strike="noStrike" baseline="0">
              <a:solidFill>
                <a:srgbClr val="000000"/>
              </a:solidFill>
              <a:latin typeface="Arial"/>
              <a:cs typeface="Arial"/>
            </a:rPr>
            <a:t>empregos disponíveis comunicados pelas entidades empregadoras aos Centros de Emprego. </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Participantes em programas e medidas de emprego, formação profissional e reabilitação profissional:</a:t>
          </a:r>
          <a:endParaRPr lang="pt-PT" sz="800" b="0" i="0" u="none" strike="noStrike" baseline="0">
            <a:solidFill>
              <a:srgbClr val="000000"/>
            </a:solidFill>
            <a:latin typeface="Arial"/>
            <a:cs typeface="Arial"/>
          </a:endParaRPr>
        </a:p>
        <a:p>
          <a:pPr algn="just" rtl="0">
            <a:defRPr sz="1000"/>
          </a:pPr>
          <a:r>
            <a:rPr lang="pt-PT" sz="800" b="0" i="0" u="none" strike="noStrike" baseline="0">
              <a:solidFill>
                <a:srgbClr val="000000"/>
              </a:solidFill>
              <a:latin typeface="Arial"/>
              <a:cs typeface="Arial"/>
            </a:rPr>
            <a:t> - </a:t>
          </a:r>
          <a:r>
            <a:rPr lang="pt-PT" sz="800" b="1" i="0" u="none" strike="noStrike" baseline="0">
              <a:solidFill>
                <a:srgbClr val="000000"/>
              </a:solidFill>
              <a:latin typeface="Arial"/>
              <a:cs typeface="Arial"/>
            </a:rPr>
            <a:t>transitados: </a:t>
          </a:r>
          <a:r>
            <a:rPr lang="pt-PT" sz="800" b="0" i="0" u="none" strike="noStrike" baseline="0">
              <a:solidFill>
                <a:srgbClr val="000000"/>
              </a:solidFill>
              <a:latin typeface="Arial"/>
              <a:cs typeface="Arial"/>
            </a:rPr>
            <a:t>número de participantes que iniciaram a sua atividade em anos anteriores não tendo terminado antes do primeiro dia do ano estatístico em análise;</a:t>
          </a:r>
        </a:p>
        <a:p>
          <a:pPr algn="just" rtl="0">
            <a:defRPr sz="1000"/>
          </a:pPr>
          <a:r>
            <a:rPr lang="pt-PT" sz="800" b="0" i="0" u="none" strike="noStrike" baseline="0">
              <a:solidFill>
                <a:srgbClr val="000000"/>
              </a:solidFill>
              <a:latin typeface="Arial"/>
              <a:cs typeface="Arial"/>
            </a:rPr>
            <a:t> - </a:t>
          </a:r>
          <a:r>
            <a:rPr lang="pt-PT" sz="800" b="1" i="0" u="none" strike="noStrike" baseline="0">
              <a:solidFill>
                <a:srgbClr val="000000"/>
              </a:solidFill>
              <a:latin typeface="Arial"/>
              <a:cs typeface="Arial"/>
            </a:rPr>
            <a:t>iniciados:</a:t>
          </a:r>
          <a:r>
            <a:rPr lang="pt-PT" sz="800" b="0" i="0" u="none" strike="noStrike" baseline="0">
              <a:solidFill>
                <a:srgbClr val="000000"/>
              </a:solidFill>
              <a:latin typeface="Arial"/>
              <a:cs typeface="Arial"/>
            </a:rPr>
            <a:t> número de participantes que iniciaram a sua participação em programas desde o início do ano até ao último dia do período em análise;</a:t>
          </a:r>
        </a:p>
        <a:p>
          <a:pPr algn="just" rtl="0">
            <a:defRPr sz="1000"/>
          </a:pPr>
          <a:r>
            <a:rPr lang="pt-PT" sz="800" b="0" i="0" u="none" strike="noStrike" baseline="0">
              <a:solidFill>
                <a:srgbClr val="000000"/>
              </a:solidFill>
              <a:latin typeface="Arial"/>
              <a:cs typeface="Arial"/>
            </a:rPr>
            <a:t> - </a:t>
          </a:r>
          <a:r>
            <a:rPr lang="pt-PT" sz="800" b="1" i="0" u="none" strike="noStrike" baseline="0">
              <a:solidFill>
                <a:srgbClr val="000000"/>
              </a:solidFill>
              <a:latin typeface="Arial"/>
              <a:cs typeface="Arial"/>
            </a:rPr>
            <a:t>terminaram:</a:t>
          </a:r>
          <a:r>
            <a:rPr lang="pt-PT" sz="800" b="0" i="0" u="none" strike="noStrike" baseline="0">
              <a:solidFill>
                <a:srgbClr val="000000"/>
              </a:solidFill>
              <a:latin typeface="Arial"/>
              <a:cs typeface="Arial"/>
            </a:rPr>
            <a:t> número de participantes que cessaram a sua participação em medidas ativas desde o início do ano até ao último dia do período em análise;</a:t>
          </a:r>
        </a:p>
        <a:p>
          <a:pPr algn="just" rtl="0">
            <a:defRPr sz="1000"/>
          </a:pPr>
          <a:r>
            <a:rPr lang="pt-PT" sz="800" b="0" i="0" u="none" strike="noStrike" baseline="0">
              <a:solidFill>
                <a:srgbClr val="000000"/>
              </a:solidFill>
              <a:latin typeface="Arial"/>
              <a:cs typeface="Arial"/>
            </a:rPr>
            <a:t> - </a:t>
          </a:r>
          <a:r>
            <a:rPr lang="pt-PT" sz="800" b="1" i="0" u="none" strike="noStrike" baseline="0">
              <a:solidFill>
                <a:srgbClr val="000000"/>
              </a:solidFill>
              <a:latin typeface="Arial"/>
              <a:cs typeface="Arial"/>
            </a:rPr>
            <a:t>permanecem: </a:t>
          </a:r>
          <a:r>
            <a:rPr lang="pt-PT" sz="800" b="0" i="0" u="none" strike="noStrike" baseline="0">
              <a:solidFill>
                <a:srgbClr val="000000"/>
              </a:solidFill>
              <a:latin typeface="Arial"/>
              <a:cs typeface="Arial"/>
            </a:rPr>
            <a:t>número de participantes que se encontram em atividade no programa no final do período em análise, independentemente da data de entrada.</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Pedidos de emprego:</a:t>
          </a:r>
          <a:r>
            <a:rPr lang="pt-PT" sz="800" b="0" i="0" u="none" strike="noStrike" baseline="0">
              <a:solidFill>
                <a:srgbClr val="000000"/>
              </a:solidFill>
              <a:latin typeface="Arial"/>
              <a:cs typeface="Arial"/>
            </a:rPr>
            <a:t> total de pessoas com idade igual ou superior a 16 anos (salvaguardadas as reservas previstas na Lei), inscritas nos Centros de Emprego para obter um emprego por conta de outrem.</a:t>
          </a:r>
        </a:p>
        <a:p>
          <a:pPr algn="just" rtl="0">
            <a:defRPr sz="1000"/>
          </a:pPr>
          <a:r>
            <a:rPr lang="pt-PT" sz="800" b="0" i="0" u="none" strike="noStrike" baseline="0">
              <a:solidFill>
                <a:srgbClr val="000000"/>
              </a:solidFill>
              <a:latin typeface="Arial"/>
              <a:cs typeface="Arial"/>
            </a:rPr>
            <a:t>Subdividem-se:</a:t>
          </a:r>
        </a:p>
        <a:p>
          <a:pPr algn="just" rtl="0">
            <a:defRPr sz="1000"/>
          </a:pPr>
          <a:r>
            <a:rPr lang="pt-PT" sz="800" b="1" i="0" u="none" strike="noStrike" baseline="0">
              <a:solidFill>
                <a:srgbClr val="000000"/>
              </a:solidFill>
              <a:latin typeface="Arial"/>
              <a:cs typeface="Arial"/>
            </a:rPr>
            <a:t>- empregados: </a:t>
          </a:r>
          <a:r>
            <a:rPr lang="pt-PT" sz="800" b="0" i="0" u="none" strike="noStrike" baseline="0">
              <a:solidFill>
                <a:srgbClr val="000000"/>
              </a:solidFill>
              <a:latin typeface="Arial"/>
              <a:cs typeface="Arial"/>
            </a:rPr>
            <a:t>têm um emprego que pretendem abandonar;</a:t>
          </a:r>
        </a:p>
        <a:p>
          <a:pPr algn="just" rtl="0">
            <a:defRPr sz="1000"/>
          </a:pPr>
          <a:r>
            <a:rPr lang="pt-PT" sz="800" b="1" i="0" u="none" strike="noStrike" baseline="0">
              <a:solidFill>
                <a:srgbClr val="000000"/>
              </a:solidFill>
              <a:latin typeface="Arial"/>
              <a:cs typeface="Arial"/>
            </a:rPr>
            <a:t>- ocupados: </a:t>
          </a:r>
          <a:r>
            <a:rPr lang="pt-PT" sz="800" b="0" i="0" u="none" strike="noStrike" baseline="0">
              <a:solidFill>
                <a:srgbClr val="000000"/>
              </a:solidFill>
              <a:latin typeface="Arial"/>
              <a:cs typeface="Arial"/>
            </a:rPr>
            <a:t>trabalhadores ocupados em programas especiais de emprego;</a:t>
          </a:r>
        </a:p>
        <a:p>
          <a:pPr algn="just" rtl="0">
            <a:defRPr sz="1000"/>
          </a:pPr>
          <a:endParaRPr lang="pt-PT" sz="800" b="0" i="0" u="none" strike="noStrike" baseline="0">
            <a:solidFill>
              <a:srgbClr val="000000"/>
            </a:solidFill>
            <a:latin typeface="Arial"/>
            <a:cs typeface="Arial"/>
          </a:endParaRPr>
        </a:p>
        <a:p>
          <a:pPr algn="just" rtl="0">
            <a:defRPr sz="1000"/>
          </a:pPr>
          <a:endParaRPr lang="pt-PT" sz="800" b="0" i="0" u="none" strike="noStrike" baseline="0">
            <a:solidFill>
              <a:srgbClr val="000000"/>
            </a:solidFill>
            <a:latin typeface="Arial"/>
            <a:cs typeface="Arial"/>
          </a:endParaRPr>
        </a:p>
        <a:p>
          <a:pPr algn="just" rtl="0">
            <a:defRPr sz="1000"/>
          </a:pPr>
          <a:endParaRPr lang="pt-PT" sz="800" b="0" i="0" u="none" strike="noStrike" baseline="0">
            <a:solidFill>
              <a:srgbClr val="000000"/>
            </a:solidFill>
            <a:latin typeface="Arial"/>
            <a:cs typeface="Arial"/>
          </a:endParaRPr>
        </a:p>
      </xdr:txBody>
    </xdr:sp>
    <xdr:clientData/>
  </xdr:twoCellAnchor>
  <xdr:twoCellAnchor>
    <xdr:from>
      <xdr:col>28</xdr:col>
      <xdr:colOff>28575</xdr:colOff>
      <xdr:row>0</xdr:row>
      <xdr:rowOff>0</xdr:rowOff>
    </xdr:from>
    <xdr:to>
      <xdr:col>32</xdr:col>
      <xdr:colOff>11973</xdr:colOff>
      <xdr:row>1</xdr:row>
      <xdr:rowOff>8550</xdr:rowOff>
    </xdr:to>
    <xdr:grpSp>
      <xdr:nvGrpSpPr>
        <xdr:cNvPr id="8" name="Grupo 7"/>
        <xdr:cNvGrpSpPr/>
      </xdr:nvGrpSpPr>
      <xdr:grpSpPr>
        <a:xfrm>
          <a:off x="6153150" y="0"/>
          <a:ext cx="612048" cy="180000"/>
          <a:chOff x="4797152" y="7020272"/>
          <a:chExt cx="612048" cy="180000"/>
        </a:xfrm>
      </xdr:grpSpPr>
      <xdr:sp macro="" textlink="">
        <xdr:nvSpPr>
          <xdr:cNvPr id="9" name="Rectângulo 8"/>
          <xdr:cNvSpPr/>
        </xdr:nvSpPr>
        <xdr:spPr>
          <a:xfrm>
            <a:off x="4797152" y="7020272"/>
            <a:ext cx="180000" cy="180000"/>
          </a:xfrm>
          <a:prstGeom prst="rect">
            <a:avLst/>
          </a:prstGeom>
          <a:solidFill>
            <a:srgbClr val="EEB0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10" name="Rectângulo 9"/>
          <xdr:cNvSpPr/>
        </xdr:nvSpPr>
        <xdr:spPr>
          <a:xfrm>
            <a:off x="5013176" y="7020272"/>
            <a:ext cx="180000" cy="180000"/>
          </a:xfrm>
          <a:prstGeom prst="rect">
            <a:avLst/>
          </a:prstGeom>
          <a:solidFill>
            <a:schemeClr val="accent3"/>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11" name="Rectângulo 10"/>
          <xdr:cNvSpPr/>
        </xdr:nvSpPr>
        <xdr:spPr>
          <a:xfrm>
            <a:off x="5229200" y="7020272"/>
            <a:ext cx="180000" cy="180000"/>
          </a:xfrm>
          <a:prstGeom prst="rect">
            <a:avLst/>
          </a:prstGeom>
          <a:solidFill>
            <a:schemeClr val="accent4"/>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wsDr>
</file>

<file path=xl/drawings/drawing3.xml><?xml version="1.0" encoding="utf-8"?>
<xdr:wsDr xmlns:xdr="http://schemas.openxmlformats.org/drawingml/2006/spreadsheetDrawing" xmlns:a="http://schemas.openxmlformats.org/drawingml/2006/main">
  <xdr:twoCellAnchor>
    <xdr:from>
      <xdr:col>1</xdr:col>
      <xdr:colOff>0</xdr:colOff>
      <xdr:row>0</xdr:row>
      <xdr:rowOff>0</xdr:rowOff>
    </xdr:from>
    <xdr:to>
      <xdr:col>3</xdr:col>
      <xdr:colOff>240573</xdr:colOff>
      <xdr:row>1</xdr:row>
      <xdr:rowOff>8550</xdr:rowOff>
    </xdr:to>
    <xdr:grpSp>
      <xdr:nvGrpSpPr>
        <xdr:cNvPr id="2" name="Grupo 1"/>
        <xdr:cNvGrpSpPr/>
      </xdr:nvGrpSpPr>
      <xdr:grpSpPr>
        <a:xfrm>
          <a:off x="66675" y="0"/>
          <a:ext cx="612048" cy="180000"/>
          <a:chOff x="4797152" y="7020272"/>
          <a:chExt cx="612048" cy="180000"/>
        </a:xfrm>
      </xdr:grpSpPr>
      <xdr:sp macro="" textlink="">
        <xdr:nvSpPr>
          <xdr:cNvPr id="3" name="Rectângulo 2"/>
          <xdr:cNvSpPr/>
        </xdr:nvSpPr>
        <xdr:spPr>
          <a:xfrm>
            <a:off x="4797152" y="7020272"/>
            <a:ext cx="180000" cy="180000"/>
          </a:xfrm>
          <a:prstGeom prst="rect">
            <a:avLst/>
          </a:prstGeom>
          <a:solidFill>
            <a:srgbClr val="EEB0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4" name="Rectângulo 3"/>
          <xdr:cNvSpPr/>
        </xdr:nvSpPr>
        <xdr:spPr>
          <a:xfrm>
            <a:off x="5013176" y="7020272"/>
            <a:ext cx="180000" cy="180000"/>
          </a:xfrm>
          <a:prstGeom prst="rect">
            <a:avLst/>
          </a:prstGeom>
          <a:solidFill>
            <a:schemeClr val="accent3"/>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5" name="Rectângulo 4"/>
          <xdr:cNvSpPr/>
        </xdr:nvSpPr>
        <xdr:spPr>
          <a:xfrm>
            <a:off x="5229200" y="7020272"/>
            <a:ext cx="180000" cy="180000"/>
          </a:xfrm>
          <a:prstGeom prst="rect">
            <a:avLst/>
          </a:prstGeom>
          <a:solidFill>
            <a:schemeClr val="accent4"/>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wsDr>
</file>

<file path=xl/drawings/drawing30.xml><?xml version="1.0" encoding="utf-8"?>
<xdr:wsDr xmlns:xdr="http://schemas.openxmlformats.org/drawingml/2006/spreadsheetDrawing" xmlns:a="http://schemas.openxmlformats.org/drawingml/2006/main">
  <xdr:twoCellAnchor>
    <xdr:from>
      <xdr:col>15</xdr:col>
      <xdr:colOff>276225</xdr:colOff>
      <xdr:row>1</xdr:row>
      <xdr:rowOff>47626</xdr:rowOff>
    </xdr:from>
    <xdr:to>
      <xdr:col>32</xdr:col>
      <xdr:colOff>0</xdr:colOff>
      <xdr:row>71</xdr:row>
      <xdr:rowOff>133351</xdr:rowOff>
    </xdr:to>
    <xdr:sp macro="" textlink="">
      <xdr:nvSpPr>
        <xdr:cNvPr id="1465345" name="Text Box 1"/>
        <xdr:cNvSpPr txBox="1">
          <a:spLocks noChangeArrowheads="1"/>
        </xdr:cNvSpPr>
      </xdr:nvSpPr>
      <xdr:spPr bwMode="auto">
        <a:xfrm>
          <a:off x="3562350" y="219076"/>
          <a:ext cx="3276600" cy="10229850"/>
        </a:xfrm>
        <a:prstGeom prst="rect">
          <a:avLst/>
        </a:prstGeom>
        <a:noFill/>
        <a:ln w="9525">
          <a:noFill/>
          <a:miter lim="800000"/>
          <a:headEnd/>
          <a:tailEnd/>
        </a:ln>
      </xdr:spPr>
      <xdr:txBody>
        <a:bodyPr vertOverflow="clip" wrap="square" lIns="27432" tIns="22860" rIns="27432" bIns="0" anchor="t" upright="1"/>
        <a:lstStyle/>
        <a:p>
          <a:pPr algn="just" rtl="0">
            <a:defRPr sz="1000"/>
          </a:pP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endParaRPr lang="pt-PT" sz="800" b="0"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pitchFamily="34" charset="0"/>
            <a:cs typeface="Arial" pitchFamily="34" charset="0"/>
          </a:endParaRPr>
        </a:p>
        <a:p>
          <a:pPr algn="just" rtl="0">
            <a:defRPr sz="1000"/>
          </a:pPr>
          <a:endParaRPr lang="pt-PT" sz="800" b="0" i="0" u="none" strike="noStrike" baseline="0">
            <a:solidFill>
              <a:srgbClr val="000000"/>
            </a:solidFill>
            <a:latin typeface="Arial"/>
            <a:cs typeface="Arial"/>
          </a:endParaRPr>
        </a:p>
        <a:p>
          <a:pPr marL="0" marR="0" indent="0" algn="just" defTabSz="914400" rtl="0" eaLnBrk="1" fontAlgn="auto" latinLnBrk="0" hangingPunct="1">
            <a:lnSpc>
              <a:spcPct val="100000"/>
            </a:lnSpc>
            <a:spcBef>
              <a:spcPts val="0"/>
            </a:spcBef>
            <a:spcAft>
              <a:spcPts val="0"/>
            </a:spcAft>
            <a:buClrTx/>
            <a:buSzTx/>
            <a:buFontTx/>
            <a:buNone/>
            <a:tabLst/>
            <a:defRPr sz="1000"/>
          </a:pPr>
          <a:r>
            <a:rPr lang="pt-PT" sz="800" b="1" i="0" u="none" strike="noStrike" baseline="0">
              <a:solidFill>
                <a:srgbClr val="000000"/>
              </a:solidFill>
              <a:latin typeface="Arial"/>
              <a:ea typeface="+mn-ea"/>
              <a:cs typeface="Arial"/>
            </a:rPr>
            <a:t>Taxa de desemprego: </a:t>
          </a:r>
          <a:r>
            <a:rPr lang="pt-PT" sz="800" b="0" i="0" u="none" strike="noStrike" baseline="0">
              <a:solidFill>
                <a:srgbClr val="000000"/>
              </a:solidFill>
              <a:latin typeface="Arial"/>
              <a:ea typeface="+mn-ea"/>
              <a:cs typeface="Arial"/>
            </a:rPr>
            <a:t>relação entre a população desempregada e a população ativa.</a:t>
          </a:r>
        </a:p>
        <a:p>
          <a:pPr algn="just" rtl="0">
            <a:defRPr sz="1000"/>
          </a:pPr>
          <a:endParaRPr lang="pt-PT" sz="800" b="1"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Taxa de salário (horária ou mensal):</a:t>
          </a:r>
          <a:r>
            <a:rPr lang="pt-PT" sz="800" b="0" i="0" u="none" strike="noStrike" baseline="0">
              <a:solidFill>
                <a:srgbClr val="000000"/>
              </a:solidFill>
              <a:latin typeface="Arial"/>
              <a:cs typeface="Arial"/>
            </a:rPr>
            <a:t> montante ilíquido (antes da dedução de quaisquer descontos), em dinheiro e/ou géneros, pago com carácter regular e garantido aos trabalhadores no período de referência e correspondente ao período normal de trabalho. Não são considerados quaisquer descontos efetuados nesse período devido a faltas por motivos que determinem redução na remuneração. Inclui, para além da remuneração de base, os prémios e subsídios regulares e garantidos ligados às características do posto de trabalho (subsídios de função, de turno, de isenção de horário, por trabalhos penosos, perigosos ou sujos, etc.) No caso do subsídio de alimentação são sempre considerados 20 dias de trabalho com direito a atribuição do subsídio. Excluem-se os prémios, subsídios e gratificações ligados às características individuais do trabalhador (diuturnidades, produtividade, assiduidade, mérito, etc.). O pagamento de horas extraordinárias encontra-se também excluído. </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Trabalhador a tempo completo: </a:t>
          </a:r>
          <a:r>
            <a:rPr lang="pt-PT" sz="800" b="0" i="0" u="none" strike="noStrike" baseline="0">
              <a:solidFill>
                <a:srgbClr val="000000"/>
              </a:solidFill>
              <a:latin typeface="Arial"/>
              <a:cs typeface="Arial"/>
            </a:rPr>
            <a:t>Trabalhador cujo período de trabalho tem uma duração igual ou superior à duração normal de trabalho em vigor na empresa/instituição, para a respetiva categoria profissional ou na respetiva profissão.</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Trabalhador a tempo parcial:</a:t>
          </a:r>
          <a:r>
            <a:rPr lang="pt-PT" sz="800" b="0" i="0" u="none" strike="noStrike" baseline="0">
              <a:solidFill>
                <a:srgbClr val="000000"/>
              </a:solidFill>
              <a:latin typeface="Arial"/>
              <a:cs typeface="Arial"/>
            </a:rPr>
            <a:t> trabalhador cujo período de trabalho tem uma duração inferior à duração normal de trabalho em vigor na empresa/instituição, para a respetiva categoria profissional ou na respetiva profissão. </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Trabalhador por conta de outrem:</a:t>
          </a:r>
          <a:r>
            <a:rPr lang="pt-PT" sz="800" b="0" i="0" u="none" strike="noStrike" baseline="0">
              <a:solidFill>
                <a:srgbClr val="000000"/>
              </a:solidFill>
              <a:latin typeface="Arial"/>
              <a:cs typeface="Arial"/>
            </a:rPr>
            <a:t> indivíduo que exerce uma atividade sob a autoridade e direção de outrem, nos termos de um contrato de trabalho, sujeito ou não a forma escrita, e que lhe confere o direito a uma remuneração, a qual não depende dos resultados da unidade económica para a qual trabalha</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Trabalhador com contrato a termo:</a:t>
          </a:r>
          <a:r>
            <a:rPr lang="pt-PT" sz="800" b="0" i="0" u="none" strike="noStrike" baseline="0">
              <a:solidFill>
                <a:srgbClr val="000000"/>
              </a:solidFill>
              <a:latin typeface="Arial"/>
              <a:cs typeface="Arial"/>
            </a:rPr>
            <a:t> Indivíduo ligado à empresa/instituição por um contrato reduzido a escrito com fixação do seu termo e com menção concretizada de modo justificativo: 1) a termo certo: quando no contrato escrito conste expressamente a estipulação do prazo de duração do contrato e a indicação do seu termo; 2) a termo incerto: quando o contrato de trabalho dure por todo o tempo necessário à substituição do trabalhador ausente ou à conclusão da atividade, tarefa ou obra cuja execução justifica a sua celebração.</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Trabalhador por conta própria:</a:t>
          </a:r>
          <a:r>
            <a:rPr lang="pt-PT" sz="800" b="0" i="0" u="none" strike="noStrike" baseline="0">
              <a:solidFill>
                <a:srgbClr val="000000"/>
              </a:solidFill>
              <a:latin typeface="Arial"/>
              <a:cs typeface="Arial"/>
            </a:rPr>
            <a:t> Indivíduo que exerce uma atividade independente, com associados ou não, obtendo uma remuneração que está diretamente dependente dos lucros (realizados ou potenciais) provenientes de bens ou serviços produzidos. Os associados podem ser, ou não, membros do agregado familiar. Um trabalhador por conta própria pode ser classificado como trabalhador por conta própria como isolado ou como empregador.</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Valor médio da prestação de RSI por família:</a:t>
          </a:r>
          <a:r>
            <a:rPr lang="pt-PT" sz="800" b="0" i="0" u="none" strike="noStrike" baseline="0">
              <a:solidFill>
                <a:srgbClr val="000000"/>
              </a:solidFill>
              <a:latin typeface="Arial"/>
              <a:cs typeface="Arial"/>
            </a:rPr>
            <a:t> quociente entre o total das prestações processadas às famílias e o nº total de famílias (sendo que o mês de processamento da prestação = mês de referência da prestação).</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Variação média ponderada intertabelas:</a:t>
          </a: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 Eficácia (meses):</a:t>
          </a:r>
          <a:r>
            <a:rPr lang="pt-PT" sz="800" b="0" i="0" u="none" strike="noStrike" baseline="0">
              <a:solidFill>
                <a:srgbClr val="000000"/>
              </a:solidFill>
              <a:latin typeface="Arial"/>
              <a:cs typeface="Arial"/>
            </a:rPr>
            <a:t> este período reporta-se aos meses que decorrem entre a data de início de eficácia da tabela anterior e da tabela vigente, com arredondamento por excesso a partir dos 15 dias inclusive. </a:t>
          </a:r>
        </a:p>
        <a:p>
          <a:pPr algn="just" rtl="0">
            <a:defRPr sz="1000"/>
          </a:pPr>
          <a:r>
            <a:rPr lang="pt-PT" sz="800" b="1" i="0" u="none" strike="noStrike" baseline="0">
              <a:solidFill>
                <a:srgbClr val="000000"/>
              </a:solidFill>
              <a:latin typeface="Arial"/>
              <a:cs typeface="Arial"/>
            </a:rPr>
            <a:t>- Variação nominal:</a:t>
          </a:r>
          <a:r>
            <a:rPr lang="pt-PT" sz="800" b="0" i="0" u="none" strike="noStrike" baseline="0">
              <a:solidFill>
                <a:srgbClr val="000000"/>
              </a:solidFill>
              <a:latin typeface="Arial"/>
              <a:cs typeface="Arial"/>
            </a:rPr>
            <a:t> é a percentagem de aumento entre a remuneração média ponderada da tabela anterior e da tabela vigente.</a:t>
          </a:r>
        </a:p>
        <a:p>
          <a:pPr algn="just" rtl="0">
            <a:defRPr sz="1000"/>
          </a:pPr>
          <a:r>
            <a:rPr lang="pt-PT" sz="800" b="1" i="0" u="none" strike="noStrike" baseline="0">
              <a:solidFill>
                <a:srgbClr val="000000"/>
              </a:solidFill>
              <a:latin typeface="Arial"/>
              <a:cs typeface="Arial"/>
            </a:rPr>
            <a:t>- Variação deflacionada:</a:t>
          </a:r>
          <a:r>
            <a:rPr lang="pt-PT" sz="800" b="0" i="0" u="none" strike="noStrike" baseline="0">
              <a:solidFill>
                <a:srgbClr val="000000"/>
              </a:solidFill>
              <a:latin typeface="Arial"/>
              <a:cs typeface="Arial"/>
            </a:rPr>
            <a:t> para o total e para cada secção da CAE a variação nominal é deflacionada com a evolução do índice de preços no consumidor (IPC) no período de eficácia da tabela.</a:t>
          </a:r>
        </a:p>
        <a:p>
          <a:pPr algn="just" rtl="0">
            <a:defRPr sz="1000"/>
          </a:pPr>
          <a:r>
            <a:rPr lang="pt-PT" sz="800" b="1" i="0" u="none" strike="noStrike" baseline="0">
              <a:solidFill>
                <a:srgbClr val="000000"/>
              </a:solidFill>
              <a:latin typeface="Arial"/>
              <a:cs typeface="Arial"/>
            </a:rPr>
            <a:t>- Variação anualizada: </a:t>
          </a:r>
          <a:r>
            <a:rPr lang="pt-PT" sz="800" b="0" i="0" u="none" strike="noStrike" baseline="0">
              <a:solidFill>
                <a:srgbClr val="000000"/>
              </a:solidFill>
              <a:latin typeface="Arial"/>
              <a:cs typeface="Arial"/>
            </a:rPr>
            <a:t>para permitir a comparação entre todos os IRC, dado que os períodos de eficácia das tabelas salariais são, em alguns casos, inferiores ou superiores a 12 meses, anualizam-se as percentagens de variação intertabelas nominal e as do Índice de Preços no Consumidor (IPC).</a:t>
          </a:r>
        </a:p>
        <a:p>
          <a:pPr algn="just" rtl="0">
            <a:defRPr sz="1000"/>
          </a:pPr>
          <a:endParaRPr lang="pt-PT" sz="800" b="0" i="0" u="none" strike="noStrike" baseline="0">
            <a:solidFill>
              <a:srgbClr val="000000"/>
            </a:solidFill>
            <a:latin typeface="Arial"/>
            <a:cs typeface="Arial"/>
          </a:endParaRPr>
        </a:p>
        <a:p>
          <a:pPr algn="just" rtl="0">
            <a:defRPr sz="1000"/>
          </a:pPr>
          <a:r>
            <a:rPr lang="pt-PT" sz="800" b="0" i="0" u="none" strike="noStrike" baseline="0">
              <a:solidFill>
                <a:srgbClr val="000000"/>
              </a:solidFill>
              <a:latin typeface="Arial"/>
              <a:cs typeface="Arial"/>
            </a:rPr>
            <a:t> </a:t>
          </a:r>
        </a:p>
      </xdr:txBody>
    </xdr:sp>
    <xdr:clientData/>
  </xdr:twoCellAnchor>
  <xdr:twoCellAnchor>
    <xdr:from>
      <xdr:col>1</xdr:col>
      <xdr:colOff>66675</xdr:colOff>
      <xdr:row>1</xdr:row>
      <xdr:rowOff>47625</xdr:rowOff>
    </xdr:from>
    <xdr:to>
      <xdr:col>15</xdr:col>
      <xdr:colOff>209550</xdr:colOff>
      <xdr:row>85</xdr:row>
      <xdr:rowOff>28575</xdr:rowOff>
    </xdr:to>
    <xdr:sp macro="" textlink="">
      <xdr:nvSpPr>
        <xdr:cNvPr id="1465402" name="Text Box 2"/>
        <xdr:cNvSpPr txBox="1">
          <a:spLocks noChangeArrowheads="1"/>
        </xdr:cNvSpPr>
      </xdr:nvSpPr>
      <xdr:spPr bwMode="auto">
        <a:xfrm>
          <a:off x="133350" y="219075"/>
          <a:ext cx="3362325" cy="12353925"/>
        </a:xfrm>
        <a:prstGeom prst="rect">
          <a:avLst/>
        </a:prstGeom>
        <a:noFill/>
        <a:ln w="9525">
          <a:noFill/>
          <a:miter lim="800000"/>
          <a:headEnd/>
          <a:tailEnd/>
        </a:ln>
      </xdr:spPr>
      <xdr:txBody>
        <a:bodyPr vertOverflow="clip" wrap="square" lIns="27432" tIns="22860" rIns="27432" bIns="0" anchor="t" upright="1"/>
        <a:lstStyle/>
        <a:p>
          <a:pPr algn="just" rtl="0">
            <a:defRPr sz="1000"/>
          </a:pP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r>
            <a:rPr lang="pt-PT" sz="800" b="1" i="0" baseline="0">
              <a:latin typeface="Arial" pitchFamily="34" charset="0"/>
              <a:ea typeface="+mn-ea"/>
              <a:cs typeface="Arial" pitchFamily="34" charset="0"/>
            </a:rPr>
            <a:t>- desempregados </a:t>
          </a:r>
          <a:r>
            <a:rPr lang="pt-PT" sz="800" b="0" i="0" baseline="0">
              <a:latin typeface="Arial" pitchFamily="34" charset="0"/>
              <a:ea typeface="+mn-ea"/>
              <a:cs typeface="Arial" pitchFamily="34" charset="0"/>
            </a:rPr>
            <a:t>(desemprego registado): não têm um emprego e estão imediatamente disponíveis para trabalhar, dos quais: primeiro emprego (nunca trabalharam) e novo emprego (já trabalharam);</a:t>
          </a:r>
          <a:endParaRPr lang="pt-PT" sz="800">
            <a:latin typeface="Arial" pitchFamily="34" charset="0"/>
            <a:cs typeface="Arial" pitchFamily="34" charset="0"/>
          </a:endParaRPr>
        </a:p>
        <a:p>
          <a:pPr algn="just" rtl="0"/>
          <a:r>
            <a:rPr lang="pt-PT" sz="800" b="1" i="0" baseline="0">
              <a:latin typeface="Arial" pitchFamily="34" charset="0"/>
              <a:ea typeface="+mn-ea"/>
              <a:cs typeface="Arial" pitchFamily="34" charset="0"/>
            </a:rPr>
            <a:t>- indisponíveis temporariamente: </a:t>
          </a:r>
          <a:r>
            <a:rPr lang="pt-PT" sz="800" b="0" i="0" baseline="0">
              <a:latin typeface="Arial" pitchFamily="34" charset="0"/>
              <a:ea typeface="+mn-ea"/>
              <a:cs typeface="Arial" pitchFamily="34" charset="0"/>
            </a:rPr>
            <a:t>desempregados ou empregados que não reúnem condições imediatas para o trabalho por motivos de saúde.</a:t>
          </a:r>
          <a:endParaRPr lang="pt-PT" sz="800">
            <a:latin typeface="Arial" pitchFamily="34" charset="0"/>
            <a:cs typeface="Arial" pitchFamily="34" charset="0"/>
          </a:endParaRPr>
        </a:p>
        <a:p>
          <a:pPr algn="just" rtl="0" fontAlgn="base"/>
          <a:endParaRPr lang="pt-PT" sz="800" b="0" i="0" baseline="0">
            <a:latin typeface="Arial" pitchFamily="34" charset="0"/>
            <a:ea typeface="+mn-ea"/>
            <a:cs typeface="Arial" pitchFamily="34" charset="0"/>
          </a:endParaRPr>
        </a:p>
        <a:p>
          <a:pPr algn="just" rtl="0"/>
          <a:r>
            <a:rPr lang="pt-PT" sz="800" b="1" i="0" baseline="0">
              <a:latin typeface="Arial" pitchFamily="34" charset="0"/>
              <a:ea typeface="+mn-ea"/>
              <a:cs typeface="Arial" pitchFamily="34" charset="0"/>
            </a:rPr>
            <a:t>Pensão de invalidez:</a:t>
          </a:r>
          <a:r>
            <a:rPr lang="pt-PT" sz="800" b="0" i="0" baseline="0">
              <a:latin typeface="Arial" pitchFamily="34" charset="0"/>
              <a:ea typeface="+mn-ea"/>
              <a:cs typeface="Arial" pitchFamily="34" charset="0"/>
            </a:rPr>
            <a:t>  prestação pecuniária de pagamento mensal, destinada a proteger os beneficiários de Regime Geral da Segurança Social nas situações de incapacidade permanente para o trabalho.</a:t>
          </a:r>
        </a:p>
        <a:p>
          <a:pPr rtl="0"/>
          <a:endParaRPr lang="pt-PT" sz="800"/>
        </a:p>
        <a:p>
          <a:pPr algn="just" rtl="0">
            <a:defRPr sz="1000"/>
          </a:pPr>
          <a:r>
            <a:rPr lang="pt-PT" sz="800" b="1" i="0" u="none" strike="noStrike" baseline="0">
              <a:solidFill>
                <a:srgbClr val="000000"/>
              </a:solidFill>
              <a:latin typeface="Arial"/>
              <a:cs typeface="Arial"/>
            </a:rPr>
            <a:t>Pensão de sobrevivência:</a:t>
          </a:r>
          <a:r>
            <a:rPr lang="pt-PT" sz="800" b="0" i="0" u="none" strike="noStrike" baseline="0">
              <a:solidFill>
                <a:srgbClr val="000000"/>
              </a:solidFill>
              <a:latin typeface="Arial"/>
              <a:cs typeface="Arial"/>
            </a:rPr>
            <a:t> prestação pecuniária mensal, cujo montante é determinado em função da pensão de aposentação.</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Pensão de velhice:</a:t>
          </a:r>
          <a:r>
            <a:rPr lang="pt-PT" sz="800" b="0" i="0" u="none" strike="noStrike" baseline="0">
              <a:solidFill>
                <a:srgbClr val="000000"/>
              </a:solidFill>
              <a:latin typeface="Arial"/>
              <a:cs typeface="Arial"/>
            </a:rPr>
            <a:t> prestação pecuniária mensal do regime geral de segurança social, destinada a proteger os beneficiários quando atingem a idade mínima legalmente presumida como adequada para a cessação do exercício da atividade profissional.</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Pensionista ativo:</a:t>
          </a:r>
          <a:r>
            <a:rPr lang="pt-PT" sz="800" b="0" i="0" u="none" strike="noStrike" baseline="0">
              <a:solidFill>
                <a:srgbClr val="000000"/>
              </a:solidFill>
              <a:latin typeface="Arial"/>
              <a:cs typeface="Arial"/>
            </a:rPr>
            <a:t> todos os pensionistas que à data de referência se encontravam a receberem um qualquer tipo de pensão.</a:t>
          </a: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Pessoal ao serviço: </a:t>
          </a:r>
          <a:r>
            <a:rPr lang="pt-PT" sz="800" b="0" i="0" u="none" strike="noStrike" baseline="0">
              <a:solidFill>
                <a:srgbClr val="000000"/>
              </a:solidFill>
              <a:latin typeface="Arial"/>
              <a:cs typeface="Arial"/>
            </a:rPr>
            <a:t>pessoas que no período de referência efetuaram qualquer trabalho remunerado de pelo menos uma hora para o estabelecimento, independentemente do vínculo que tinham. Inclui as pessoas temporariamente ausentes, nas datas de referência, por férias, maternidade, conflito de trabalho, formação profissional, assim como por doença e acidente de trabalho de duração igual ou inferior a um mês. Inclui também os trabalhadores de outras empresas que se encontram a trabalhar no estabelecimento sendo aí diretamente remunerados. Inclui ainda os sócios gerentes, cooperantes e familiares que trabalham nas datas de referência, tendo recebido por esse trabalho uma remuneração. Exclui os trabalhadores a cumprir serviço militar, em regime de licença sem vencimento, em desempenho de cargos públicos (vereadores, deputados), ausentes por doença ou acidente de trabalho de duração superior a um mês, assim como trabalhadores com vínculo ao estabelecimento deslocados para outras empresas, sendo nessas diretamente remunerados.</a:t>
          </a: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pitchFamily="34" charset="0"/>
              <a:cs typeface="Arial" pitchFamily="34" charset="0"/>
            </a:rPr>
            <a:t>População ativa: </a:t>
          </a:r>
          <a:r>
            <a:rPr lang="pt-PT" sz="800" b="0" i="0" u="none" strike="noStrike" baseline="0">
              <a:solidFill>
                <a:sysClr val="windowText" lastClr="000000"/>
              </a:solidFill>
              <a:latin typeface="Arial" pitchFamily="34" charset="0"/>
              <a:cs typeface="Arial" pitchFamily="34" charset="0"/>
            </a:rPr>
            <a:t>p</a:t>
          </a:r>
          <a:r>
            <a:rPr lang="pt-PT" sz="800">
              <a:latin typeface="Arial" pitchFamily="34" charset="0"/>
              <a:cs typeface="Arial" pitchFamily="34" charset="0"/>
            </a:rPr>
            <a:t>opulação com idade mínima de 15 anos que, no período de referência, constituía a mão de obra disponível para a produção de bens e serviços que entram no circuito económico (população empregada e desempregada). </a:t>
          </a:r>
        </a:p>
        <a:p>
          <a:pPr algn="just" rtl="0">
            <a:defRPr sz="1000"/>
          </a:pPr>
          <a:endParaRPr lang="pt-PT" sz="800" b="1"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População com emprego: </a:t>
          </a:r>
          <a:r>
            <a:rPr lang="pt-PT" sz="800" b="0" i="0" u="none" strike="noStrike" baseline="0">
              <a:solidFill>
                <a:srgbClr val="000000"/>
              </a:solidFill>
              <a:latin typeface="Arial"/>
              <a:cs typeface="Arial"/>
            </a:rPr>
            <a:t>Indivíduo com idade mínima de 15 anos que, no período de referência, se encontrava numa das seguintes situações: a) tinha efetuado trabalho de pelo menos uma hora, mediante pagamento de uma remuneração ou com vista a um benefício ou ganho familiar em dinheiro ou em géneros; b) tinha um emprego, não estava ao serviço, mas tinha uma ligação formal com o seu emprego; c) tinha uma empresa, mas não estava temporariamente ao trabalho por uma razão específica; d) estava em situação de pré-reforma, mas encontrava-se a trabalhar no período de referência</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Prestação de rendimento social de inserção</a:t>
          </a:r>
          <a:r>
            <a:rPr lang="pt-PT" sz="800" b="0" i="0" u="none" strike="noStrike" baseline="0">
              <a:solidFill>
                <a:srgbClr val="000000"/>
              </a:solidFill>
              <a:latin typeface="Arial"/>
              <a:cs typeface="Arial"/>
            </a:rPr>
            <a:t>: atribuição pecuniária, de carácter transitório, variável em função do rendimento e da composição dos agregados familiares dos requerentes e calculada por referência ao valor do rendimento social de inserção.</a:t>
          </a: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Remuneração mensal base: </a:t>
          </a:r>
          <a:r>
            <a:rPr lang="pt-PT" sz="800" b="0" i="0" u="none" strike="noStrike" baseline="0">
              <a:solidFill>
                <a:srgbClr val="000000"/>
              </a:solidFill>
              <a:latin typeface="Arial"/>
              <a:cs typeface="Arial"/>
            </a:rPr>
            <a:t>montante ilíquido em dinheiro e/ ou géneros pago aos trabalhadores no período de referência e correspondente às horas normais de trabalho, independentemente de terem faltado ou não por férias, maternidade, greves, formação profissional, doença e acidentes de trabalho por tempo igual ou inferior a um mês. Remuneração mensal ganho: remuneração base, prémios e subsídios  regulares e remuneração por trabalho suplementar.</a:t>
          </a:r>
        </a:p>
        <a:p>
          <a:pPr rtl="0" fontAlgn="base"/>
          <a:endParaRPr lang="pt-PT" sz="800" b="1" i="0" baseline="0">
            <a:latin typeface="Arial" pitchFamily="34" charset="0"/>
            <a:ea typeface="+mn-ea"/>
            <a:cs typeface="Arial" pitchFamily="34" charset="0"/>
          </a:endParaRPr>
        </a:p>
        <a:p>
          <a:pPr rtl="0" eaLnBrk="1" fontAlgn="auto" latinLnBrk="0" hangingPunct="1"/>
          <a:r>
            <a:rPr lang="pt-PT" sz="800" b="1" i="0" baseline="0">
              <a:latin typeface="Arial" pitchFamily="34" charset="0"/>
              <a:ea typeface="+mn-ea"/>
              <a:cs typeface="Arial" pitchFamily="34" charset="0"/>
            </a:rPr>
            <a:t>Rendimento social de inserção (RSI):</a:t>
          </a:r>
          <a:r>
            <a:rPr lang="pt-PT" sz="800" b="0" i="0" baseline="0">
              <a:latin typeface="Arial" pitchFamily="34" charset="0"/>
              <a:ea typeface="+mn-ea"/>
              <a:cs typeface="Arial" pitchFamily="34" charset="0"/>
            </a:rPr>
            <a:t> montante indexado ao valor legalmente fixado para a pensão social do subsistema de solidariedade e calculado por referência à composição dos agregados familiares.</a:t>
          </a:r>
          <a:endParaRPr lang="pt-PT" sz="800">
            <a:latin typeface="Arial" pitchFamily="34" charset="0"/>
            <a:ea typeface="+mn-ea"/>
            <a:cs typeface="Arial" pitchFamily="34" charset="0"/>
          </a:endParaRPr>
        </a:p>
        <a:p>
          <a:pPr rtl="0" fontAlgn="base"/>
          <a:endParaRPr lang="pt-PT" sz="800" b="1" i="0" baseline="0">
            <a:latin typeface="Arial" pitchFamily="34" charset="0"/>
            <a:ea typeface="+mn-ea"/>
            <a:cs typeface="Arial" pitchFamily="34" charset="0"/>
          </a:endParaRPr>
        </a:p>
        <a:p>
          <a:pPr rtl="0"/>
          <a:r>
            <a:rPr lang="pt-PT" sz="800" b="1" i="0" baseline="0">
              <a:latin typeface="Arial" pitchFamily="34" charset="0"/>
              <a:ea typeface="+mn-ea"/>
              <a:cs typeface="Arial" pitchFamily="34" charset="0"/>
            </a:rPr>
            <a:t>Taxa de atividade: </a:t>
          </a:r>
          <a:r>
            <a:rPr lang="pt-PT" sz="800" b="0" i="0" baseline="0">
              <a:latin typeface="Arial" pitchFamily="34" charset="0"/>
              <a:ea typeface="+mn-ea"/>
              <a:cs typeface="Arial" pitchFamily="34" charset="0"/>
            </a:rPr>
            <a:t>relação entre a população ativa e a população total com 15 e mais anos de idade.</a:t>
          </a:r>
        </a:p>
        <a:p>
          <a:pPr rtl="0"/>
          <a:endParaRPr lang="pt-PT" sz="800">
            <a:latin typeface="Arial" pitchFamily="34" charset="0"/>
            <a:ea typeface="+mn-ea"/>
            <a:cs typeface="Arial" pitchFamily="34" charset="0"/>
          </a:endParaRPr>
        </a:p>
        <a:p>
          <a:pPr rtl="0"/>
          <a:r>
            <a:rPr lang="pt-PT" sz="800" b="1" i="0" baseline="0">
              <a:latin typeface="Arial" pitchFamily="34" charset="0"/>
              <a:ea typeface="+mn-ea"/>
              <a:cs typeface="Arial" pitchFamily="34" charset="0"/>
            </a:rPr>
            <a:t>Taxa de emprego:</a:t>
          </a:r>
          <a:r>
            <a:rPr lang="pt-PT" sz="800" b="0" i="0" baseline="0">
              <a:latin typeface="Arial" pitchFamily="34" charset="0"/>
              <a:ea typeface="+mn-ea"/>
              <a:cs typeface="Arial" pitchFamily="34" charset="0"/>
            </a:rPr>
            <a:t> número de pessoas com emprego expresso em percentagem do total da população no mesmo grupo etário.</a:t>
          </a:r>
          <a:endParaRPr lang="pt-PT" sz="800">
            <a:latin typeface="Arial" pitchFamily="34" charset="0"/>
            <a:cs typeface="Arial" pitchFamily="34" charset="0"/>
          </a:endParaRPr>
        </a:p>
        <a:p>
          <a:pPr rtl="0" fontAlgn="base"/>
          <a:endParaRPr lang="pt-PT" sz="800" b="0" i="0" baseline="0">
            <a:latin typeface="Arial" pitchFamily="34" charset="0"/>
            <a:ea typeface="+mn-ea"/>
            <a:cs typeface="Arial" pitchFamily="34" charset="0"/>
          </a:endParaRPr>
        </a:p>
        <a:p>
          <a:pPr algn="just" rtl="0">
            <a:defRPr sz="1000"/>
          </a:pPr>
          <a:endParaRPr lang="pt-PT" sz="800" b="0" i="0" u="none" strike="noStrike" baseline="0">
            <a:solidFill>
              <a:srgbClr val="000000"/>
            </a:solidFill>
            <a:latin typeface="Arial"/>
            <a:cs typeface="Arial"/>
          </a:endParaRPr>
        </a:p>
        <a:p>
          <a:pPr algn="just" rtl="0">
            <a:defRPr sz="1000"/>
          </a:pPr>
          <a:endParaRPr lang="pt-PT" sz="800" b="0" i="0" u="none" strike="noStrike" baseline="0">
            <a:solidFill>
              <a:srgbClr val="000000"/>
            </a:solidFill>
            <a:latin typeface="Arial"/>
            <a:cs typeface="Arial"/>
          </a:endParaRPr>
        </a:p>
        <a:p>
          <a:pPr algn="just" rtl="0">
            <a:defRPr sz="1000"/>
          </a:pPr>
          <a:endParaRPr lang="pt-PT" sz="800" b="0" i="0" u="none" strike="noStrike" baseline="0">
            <a:solidFill>
              <a:srgbClr val="000000"/>
            </a:solidFill>
            <a:latin typeface="Arial"/>
            <a:cs typeface="Arial"/>
          </a:endParaRPr>
        </a:p>
      </xdr:txBody>
    </xdr:sp>
    <xdr:clientData/>
  </xdr:twoCellAnchor>
  <xdr:twoCellAnchor>
    <xdr:from>
      <xdr:col>1</xdr:col>
      <xdr:colOff>0</xdr:colOff>
      <xdr:row>0</xdr:row>
      <xdr:rowOff>0</xdr:rowOff>
    </xdr:from>
    <xdr:to>
      <xdr:col>3</xdr:col>
      <xdr:colOff>240573</xdr:colOff>
      <xdr:row>1</xdr:row>
      <xdr:rowOff>8550</xdr:rowOff>
    </xdr:to>
    <xdr:grpSp>
      <xdr:nvGrpSpPr>
        <xdr:cNvPr id="8" name="Grupo 7"/>
        <xdr:cNvGrpSpPr/>
      </xdr:nvGrpSpPr>
      <xdr:grpSpPr>
        <a:xfrm>
          <a:off x="66675" y="0"/>
          <a:ext cx="612048" cy="180000"/>
          <a:chOff x="4797152" y="7020272"/>
          <a:chExt cx="612048" cy="180000"/>
        </a:xfrm>
      </xdr:grpSpPr>
      <xdr:sp macro="" textlink="">
        <xdr:nvSpPr>
          <xdr:cNvPr id="9" name="Rectângulo 8"/>
          <xdr:cNvSpPr/>
        </xdr:nvSpPr>
        <xdr:spPr>
          <a:xfrm>
            <a:off x="4797152" y="7020272"/>
            <a:ext cx="180000" cy="180000"/>
          </a:xfrm>
          <a:prstGeom prst="rect">
            <a:avLst/>
          </a:prstGeom>
          <a:solidFill>
            <a:srgbClr val="EEB0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10" name="Rectângulo 9"/>
          <xdr:cNvSpPr/>
        </xdr:nvSpPr>
        <xdr:spPr>
          <a:xfrm>
            <a:off x="5013176" y="7020272"/>
            <a:ext cx="180000" cy="180000"/>
          </a:xfrm>
          <a:prstGeom prst="rect">
            <a:avLst/>
          </a:prstGeom>
          <a:solidFill>
            <a:schemeClr val="accent3"/>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11" name="Rectângulo 10"/>
          <xdr:cNvSpPr/>
        </xdr:nvSpPr>
        <xdr:spPr>
          <a:xfrm>
            <a:off x="5229200" y="7020272"/>
            <a:ext cx="180000" cy="180000"/>
          </a:xfrm>
          <a:prstGeom prst="rect">
            <a:avLst/>
          </a:prstGeom>
          <a:solidFill>
            <a:schemeClr val="accent4"/>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21</xdr:col>
      <xdr:colOff>333375</xdr:colOff>
      <xdr:row>0</xdr:row>
      <xdr:rowOff>0</xdr:rowOff>
    </xdr:from>
    <xdr:to>
      <xdr:col>24</xdr:col>
      <xdr:colOff>11973</xdr:colOff>
      <xdr:row>1</xdr:row>
      <xdr:rowOff>8550</xdr:rowOff>
    </xdr:to>
    <xdr:grpSp>
      <xdr:nvGrpSpPr>
        <xdr:cNvPr id="2" name="Grupo 1"/>
        <xdr:cNvGrpSpPr/>
      </xdr:nvGrpSpPr>
      <xdr:grpSpPr>
        <a:xfrm>
          <a:off x="5934075" y="0"/>
          <a:ext cx="612048" cy="180000"/>
          <a:chOff x="4797152" y="7020272"/>
          <a:chExt cx="612048" cy="180000"/>
        </a:xfrm>
      </xdr:grpSpPr>
      <xdr:sp macro="" textlink="">
        <xdr:nvSpPr>
          <xdr:cNvPr id="3" name="Rectângulo 2"/>
          <xdr:cNvSpPr/>
        </xdr:nvSpPr>
        <xdr:spPr>
          <a:xfrm>
            <a:off x="4797152" y="7020272"/>
            <a:ext cx="180000" cy="180000"/>
          </a:xfrm>
          <a:prstGeom prst="rect">
            <a:avLst/>
          </a:prstGeom>
          <a:solidFill>
            <a:schemeClr val="accent2"/>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4" name="Rectângulo 3"/>
          <xdr:cNvSpPr/>
        </xdr:nvSpPr>
        <xdr:spPr>
          <a:xfrm>
            <a:off x="5013176"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5" name="Rectângulo 4"/>
          <xdr:cNvSpPr/>
        </xdr:nvSpPr>
        <xdr:spPr>
          <a:xfrm>
            <a:off x="5229200"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wsDr>
</file>

<file path=xl/drawings/drawing5.xml><?xml version="1.0" encoding="utf-8"?>
<xdr:wsDr xmlns:xdr="http://schemas.openxmlformats.org/drawingml/2006/spreadsheetDrawing" xmlns:a="http://schemas.openxmlformats.org/drawingml/2006/main">
  <xdr:twoCellAnchor>
    <xdr:from>
      <xdr:col>1</xdr:col>
      <xdr:colOff>0</xdr:colOff>
      <xdr:row>0</xdr:row>
      <xdr:rowOff>0</xdr:rowOff>
    </xdr:from>
    <xdr:to>
      <xdr:col>3</xdr:col>
      <xdr:colOff>364398</xdr:colOff>
      <xdr:row>1</xdr:row>
      <xdr:rowOff>8550</xdr:rowOff>
    </xdr:to>
    <xdr:grpSp>
      <xdr:nvGrpSpPr>
        <xdr:cNvPr id="2" name="Grupo 1"/>
        <xdr:cNvGrpSpPr/>
      </xdr:nvGrpSpPr>
      <xdr:grpSpPr>
        <a:xfrm>
          <a:off x="66675" y="0"/>
          <a:ext cx="602523" cy="180000"/>
          <a:chOff x="4797152" y="7020272"/>
          <a:chExt cx="612048" cy="180000"/>
        </a:xfrm>
      </xdr:grpSpPr>
      <xdr:sp macro="" textlink="">
        <xdr:nvSpPr>
          <xdr:cNvPr id="3" name="Rectângulo 2"/>
          <xdr:cNvSpPr/>
        </xdr:nvSpPr>
        <xdr:spPr>
          <a:xfrm>
            <a:off x="4797152" y="7020272"/>
            <a:ext cx="180000" cy="180000"/>
          </a:xfrm>
          <a:prstGeom prst="rect">
            <a:avLst/>
          </a:prstGeom>
          <a:solidFill>
            <a:schemeClr val="accent2"/>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4" name="Rectângulo 3"/>
          <xdr:cNvSpPr/>
        </xdr:nvSpPr>
        <xdr:spPr>
          <a:xfrm>
            <a:off x="5013176"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5" name="Rectângulo 4"/>
          <xdr:cNvSpPr/>
        </xdr:nvSpPr>
        <xdr:spPr>
          <a:xfrm>
            <a:off x="5229200"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wsDr>
</file>

<file path=xl/drawings/drawing6.xml><?xml version="1.0" encoding="utf-8"?>
<xdr:wsDr xmlns:xdr="http://schemas.openxmlformats.org/drawingml/2006/spreadsheetDrawing" xmlns:a="http://schemas.openxmlformats.org/drawingml/2006/main">
  <xdr:twoCellAnchor>
    <xdr:from>
      <xdr:col>22</xdr:col>
      <xdr:colOff>238125</xdr:colOff>
      <xdr:row>0</xdr:row>
      <xdr:rowOff>0</xdr:rowOff>
    </xdr:from>
    <xdr:to>
      <xdr:col>25</xdr:col>
      <xdr:colOff>11973</xdr:colOff>
      <xdr:row>1</xdr:row>
      <xdr:rowOff>8550</xdr:rowOff>
    </xdr:to>
    <xdr:grpSp>
      <xdr:nvGrpSpPr>
        <xdr:cNvPr id="2" name="Grupo 1"/>
        <xdr:cNvGrpSpPr/>
      </xdr:nvGrpSpPr>
      <xdr:grpSpPr>
        <a:xfrm>
          <a:off x="5934075" y="0"/>
          <a:ext cx="612048" cy="180000"/>
          <a:chOff x="4797152" y="7020272"/>
          <a:chExt cx="612048" cy="180000"/>
        </a:xfrm>
      </xdr:grpSpPr>
      <xdr:sp macro="" textlink="">
        <xdr:nvSpPr>
          <xdr:cNvPr id="3" name="Rectângulo 2"/>
          <xdr:cNvSpPr/>
        </xdr:nvSpPr>
        <xdr:spPr>
          <a:xfrm>
            <a:off x="4797152" y="7020272"/>
            <a:ext cx="180000" cy="180000"/>
          </a:xfrm>
          <a:prstGeom prst="rect">
            <a:avLst/>
          </a:prstGeom>
          <a:solidFill>
            <a:schemeClr val="accent2"/>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4" name="Rectângulo 3"/>
          <xdr:cNvSpPr/>
        </xdr:nvSpPr>
        <xdr:spPr>
          <a:xfrm>
            <a:off x="5013176"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5" name="Rectângulo 4"/>
          <xdr:cNvSpPr/>
        </xdr:nvSpPr>
        <xdr:spPr>
          <a:xfrm>
            <a:off x="5229200"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twoCellAnchor>
    <xdr:from>
      <xdr:col>22</xdr:col>
      <xdr:colOff>238125</xdr:colOff>
      <xdr:row>0</xdr:row>
      <xdr:rowOff>0</xdr:rowOff>
    </xdr:from>
    <xdr:to>
      <xdr:col>25</xdr:col>
      <xdr:colOff>11973</xdr:colOff>
      <xdr:row>1</xdr:row>
      <xdr:rowOff>8550</xdr:rowOff>
    </xdr:to>
    <xdr:grpSp>
      <xdr:nvGrpSpPr>
        <xdr:cNvPr id="6" name="Grupo 5"/>
        <xdr:cNvGrpSpPr/>
      </xdr:nvGrpSpPr>
      <xdr:grpSpPr>
        <a:xfrm>
          <a:off x="5934075" y="0"/>
          <a:ext cx="612048" cy="180000"/>
          <a:chOff x="4797152" y="7020272"/>
          <a:chExt cx="612048" cy="180000"/>
        </a:xfrm>
      </xdr:grpSpPr>
      <xdr:sp macro="" textlink="">
        <xdr:nvSpPr>
          <xdr:cNvPr id="7" name="Rectângulo 6"/>
          <xdr:cNvSpPr/>
        </xdr:nvSpPr>
        <xdr:spPr>
          <a:xfrm>
            <a:off x="4797152" y="7020272"/>
            <a:ext cx="180000" cy="180000"/>
          </a:xfrm>
          <a:prstGeom prst="rect">
            <a:avLst/>
          </a:prstGeom>
          <a:solidFill>
            <a:schemeClr val="accent2"/>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8" name="Rectângulo 7"/>
          <xdr:cNvSpPr/>
        </xdr:nvSpPr>
        <xdr:spPr>
          <a:xfrm>
            <a:off x="5013176"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9" name="Rectângulo 8"/>
          <xdr:cNvSpPr/>
        </xdr:nvSpPr>
        <xdr:spPr>
          <a:xfrm>
            <a:off x="5229200"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wsDr>
</file>

<file path=xl/drawings/drawing7.xml><?xml version="1.0" encoding="utf-8"?>
<xdr:wsDr xmlns:xdr="http://schemas.openxmlformats.org/drawingml/2006/spreadsheetDrawing" xmlns:a="http://schemas.openxmlformats.org/drawingml/2006/main">
  <xdr:twoCellAnchor>
    <xdr:from>
      <xdr:col>1</xdr:col>
      <xdr:colOff>0</xdr:colOff>
      <xdr:row>0</xdr:row>
      <xdr:rowOff>4737</xdr:rowOff>
    </xdr:from>
    <xdr:to>
      <xdr:col>3</xdr:col>
      <xdr:colOff>364398</xdr:colOff>
      <xdr:row>1</xdr:row>
      <xdr:rowOff>13287</xdr:rowOff>
    </xdr:to>
    <xdr:grpSp>
      <xdr:nvGrpSpPr>
        <xdr:cNvPr id="2" name="Grupo 1"/>
        <xdr:cNvGrpSpPr/>
      </xdr:nvGrpSpPr>
      <xdr:grpSpPr>
        <a:xfrm>
          <a:off x="66675" y="4737"/>
          <a:ext cx="602523" cy="180000"/>
          <a:chOff x="4797152" y="7020272"/>
          <a:chExt cx="612048" cy="180000"/>
        </a:xfrm>
      </xdr:grpSpPr>
      <xdr:sp macro="" textlink="">
        <xdr:nvSpPr>
          <xdr:cNvPr id="3" name="Rectângulo 2"/>
          <xdr:cNvSpPr/>
        </xdr:nvSpPr>
        <xdr:spPr>
          <a:xfrm>
            <a:off x="4797152" y="7020272"/>
            <a:ext cx="180000" cy="180000"/>
          </a:xfrm>
          <a:prstGeom prst="rect">
            <a:avLst/>
          </a:prstGeom>
          <a:solidFill>
            <a:schemeClr val="accent2"/>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4" name="Rectângulo 3"/>
          <xdr:cNvSpPr/>
        </xdr:nvSpPr>
        <xdr:spPr>
          <a:xfrm>
            <a:off x="5013176"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5" name="Rectângulo 4"/>
          <xdr:cNvSpPr/>
        </xdr:nvSpPr>
        <xdr:spPr>
          <a:xfrm>
            <a:off x="5229200"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wsDr>
</file>

<file path=xl/drawings/drawing8.xml><?xml version="1.0" encoding="utf-8"?>
<xdr:wsDr xmlns:xdr="http://schemas.openxmlformats.org/drawingml/2006/spreadsheetDrawing" xmlns:a="http://schemas.openxmlformats.org/drawingml/2006/main">
  <xdr:twoCellAnchor editAs="oneCell">
    <xdr:from>
      <xdr:col>3</xdr:col>
      <xdr:colOff>1181100</xdr:colOff>
      <xdr:row>19</xdr:row>
      <xdr:rowOff>9525</xdr:rowOff>
    </xdr:from>
    <xdr:to>
      <xdr:col>3</xdr:col>
      <xdr:colOff>1438275</xdr:colOff>
      <xdr:row>19</xdr:row>
      <xdr:rowOff>28575</xdr:rowOff>
    </xdr:to>
    <xdr:sp macro="" textlink="">
      <xdr:nvSpPr>
        <xdr:cNvPr id="2" name="Text Box 1"/>
        <xdr:cNvSpPr txBox="1">
          <a:spLocks noChangeArrowheads="1"/>
        </xdr:cNvSpPr>
      </xdr:nvSpPr>
      <xdr:spPr bwMode="auto">
        <a:xfrm>
          <a:off x="1485900" y="2505075"/>
          <a:ext cx="257175" cy="19050"/>
        </a:xfrm>
        <a:prstGeom prst="rect">
          <a:avLst/>
        </a:prstGeom>
        <a:noFill/>
        <a:ln w="9525">
          <a:noFill/>
          <a:miter lim="800000"/>
          <a:headEnd/>
          <a:tailEnd/>
        </a:ln>
      </xdr:spPr>
    </xdr:sp>
    <xdr:clientData/>
  </xdr:twoCellAnchor>
  <xdr:twoCellAnchor editAs="oneCell">
    <xdr:from>
      <xdr:col>3</xdr:col>
      <xdr:colOff>1181100</xdr:colOff>
      <xdr:row>19</xdr:row>
      <xdr:rowOff>9525</xdr:rowOff>
    </xdr:from>
    <xdr:to>
      <xdr:col>3</xdr:col>
      <xdr:colOff>1438275</xdr:colOff>
      <xdr:row>19</xdr:row>
      <xdr:rowOff>28575</xdr:rowOff>
    </xdr:to>
    <xdr:sp macro="" textlink="">
      <xdr:nvSpPr>
        <xdr:cNvPr id="3" name="Text Box 2"/>
        <xdr:cNvSpPr txBox="1">
          <a:spLocks noChangeArrowheads="1"/>
        </xdr:cNvSpPr>
      </xdr:nvSpPr>
      <xdr:spPr bwMode="auto">
        <a:xfrm>
          <a:off x="1485900" y="2505075"/>
          <a:ext cx="257175" cy="19050"/>
        </a:xfrm>
        <a:prstGeom prst="rect">
          <a:avLst/>
        </a:prstGeom>
        <a:noFill/>
        <a:ln w="9525">
          <a:noFill/>
          <a:miter lim="800000"/>
          <a:headEnd/>
          <a:tailEnd/>
        </a:ln>
      </xdr:spPr>
    </xdr:sp>
    <xdr:clientData/>
  </xdr:twoCellAnchor>
  <xdr:twoCellAnchor editAs="oneCell">
    <xdr:from>
      <xdr:col>3</xdr:col>
      <xdr:colOff>1181100</xdr:colOff>
      <xdr:row>19</xdr:row>
      <xdr:rowOff>9525</xdr:rowOff>
    </xdr:from>
    <xdr:to>
      <xdr:col>3</xdr:col>
      <xdr:colOff>1438275</xdr:colOff>
      <xdr:row>19</xdr:row>
      <xdr:rowOff>28575</xdr:rowOff>
    </xdr:to>
    <xdr:sp macro="" textlink="">
      <xdr:nvSpPr>
        <xdr:cNvPr id="4" name="Text Box 3"/>
        <xdr:cNvSpPr txBox="1">
          <a:spLocks noChangeArrowheads="1"/>
        </xdr:cNvSpPr>
      </xdr:nvSpPr>
      <xdr:spPr bwMode="auto">
        <a:xfrm>
          <a:off x="1485900" y="2505075"/>
          <a:ext cx="257175" cy="19050"/>
        </a:xfrm>
        <a:prstGeom prst="rect">
          <a:avLst/>
        </a:prstGeom>
        <a:noFill/>
        <a:ln w="9525">
          <a:noFill/>
          <a:miter lim="800000"/>
          <a:headEnd/>
          <a:tailEnd/>
        </a:ln>
      </xdr:spPr>
    </xdr:sp>
    <xdr:clientData/>
  </xdr:twoCellAnchor>
  <xdr:twoCellAnchor editAs="oneCell">
    <xdr:from>
      <xdr:col>3</xdr:col>
      <xdr:colOff>1181100</xdr:colOff>
      <xdr:row>19</xdr:row>
      <xdr:rowOff>9525</xdr:rowOff>
    </xdr:from>
    <xdr:to>
      <xdr:col>3</xdr:col>
      <xdr:colOff>1438275</xdr:colOff>
      <xdr:row>19</xdr:row>
      <xdr:rowOff>28575</xdr:rowOff>
    </xdr:to>
    <xdr:sp macro="" textlink="">
      <xdr:nvSpPr>
        <xdr:cNvPr id="5" name="Text Box 4"/>
        <xdr:cNvSpPr txBox="1">
          <a:spLocks noChangeArrowheads="1"/>
        </xdr:cNvSpPr>
      </xdr:nvSpPr>
      <xdr:spPr bwMode="auto">
        <a:xfrm>
          <a:off x="1485900" y="2505075"/>
          <a:ext cx="257175" cy="19050"/>
        </a:xfrm>
        <a:prstGeom prst="rect">
          <a:avLst/>
        </a:prstGeom>
        <a:noFill/>
        <a:ln w="9525">
          <a:noFill/>
          <a:miter lim="800000"/>
          <a:headEnd/>
          <a:tailEnd/>
        </a:ln>
      </xdr:spPr>
    </xdr:sp>
    <xdr:clientData/>
  </xdr:twoCellAnchor>
  <xdr:twoCellAnchor editAs="oneCell">
    <xdr:from>
      <xdr:col>3</xdr:col>
      <xdr:colOff>1181100</xdr:colOff>
      <xdr:row>19</xdr:row>
      <xdr:rowOff>9525</xdr:rowOff>
    </xdr:from>
    <xdr:to>
      <xdr:col>3</xdr:col>
      <xdr:colOff>1438275</xdr:colOff>
      <xdr:row>19</xdr:row>
      <xdr:rowOff>28575</xdr:rowOff>
    </xdr:to>
    <xdr:sp macro="" textlink="">
      <xdr:nvSpPr>
        <xdr:cNvPr id="6" name="Text Box 5"/>
        <xdr:cNvSpPr txBox="1">
          <a:spLocks noChangeArrowheads="1"/>
        </xdr:cNvSpPr>
      </xdr:nvSpPr>
      <xdr:spPr bwMode="auto">
        <a:xfrm>
          <a:off x="1485900" y="2505075"/>
          <a:ext cx="257175" cy="19050"/>
        </a:xfrm>
        <a:prstGeom prst="rect">
          <a:avLst/>
        </a:prstGeom>
        <a:noFill/>
        <a:ln w="9525">
          <a:noFill/>
          <a:miter lim="800000"/>
          <a:headEnd/>
          <a:tailEnd/>
        </a:ln>
      </xdr:spPr>
    </xdr:sp>
    <xdr:clientData/>
  </xdr:twoCellAnchor>
  <xdr:twoCellAnchor editAs="oneCell">
    <xdr:from>
      <xdr:col>3</xdr:col>
      <xdr:colOff>1181100</xdr:colOff>
      <xdr:row>19</xdr:row>
      <xdr:rowOff>9525</xdr:rowOff>
    </xdr:from>
    <xdr:to>
      <xdr:col>3</xdr:col>
      <xdr:colOff>1438275</xdr:colOff>
      <xdr:row>19</xdr:row>
      <xdr:rowOff>28575</xdr:rowOff>
    </xdr:to>
    <xdr:sp macro="" textlink="">
      <xdr:nvSpPr>
        <xdr:cNvPr id="7" name="Text Box 6"/>
        <xdr:cNvSpPr txBox="1">
          <a:spLocks noChangeArrowheads="1"/>
        </xdr:cNvSpPr>
      </xdr:nvSpPr>
      <xdr:spPr bwMode="auto">
        <a:xfrm>
          <a:off x="1485900" y="2505075"/>
          <a:ext cx="257175" cy="19050"/>
        </a:xfrm>
        <a:prstGeom prst="rect">
          <a:avLst/>
        </a:prstGeom>
        <a:noFill/>
        <a:ln w="9525">
          <a:noFill/>
          <a:miter lim="800000"/>
          <a:headEnd/>
          <a:tailEnd/>
        </a:ln>
      </xdr:spPr>
    </xdr:sp>
    <xdr:clientData/>
  </xdr:twoCellAnchor>
  <xdr:twoCellAnchor editAs="oneCell">
    <xdr:from>
      <xdr:col>3</xdr:col>
      <xdr:colOff>1181100</xdr:colOff>
      <xdr:row>19</xdr:row>
      <xdr:rowOff>9525</xdr:rowOff>
    </xdr:from>
    <xdr:to>
      <xdr:col>3</xdr:col>
      <xdr:colOff>1438275</xdr:colOff>
      <xdr:row>19</xdr:row>
      <xdr:rowOff>28575</xdr:rowOff>
    </xdr:to>
    <xdr:sp macro="" textlink="">
      <xdr:nvSpPr>
        <xdr:cNvPr id="8" name="Text Box 7"/>
        <xdr:cNvSpPr txBox="1">
          <a:spLocks noChangeArrowheads="1"/>
        </xdr:cNvSpPr>
      </xdr:nvSpPr>
      <xdr:spPr bwMode="auto">
        <a:xfrm>
          <a:off x="1485900" y="2505075"/>
          <a:ext cx="257175" cy="19050"/>
        </a:xfrm>
        <a:prstGeom prst="rect">
          <a:avLst/>
        </a:prstGeom>
        <a:noFill/>
        <a:ln w="9525">
          <a:noFill/>
          <a:miter lim="800000"/>
          <a:headEnd/>
          <a:tailEnd/>
        </a:ln>
      </xdr:spPr>
    </xdr:sp>
    <xdr:clientData/>
  </xdr:twoCellAnchor>
  <xdr:twoCellAnchor editAs="oneCell">
    <xdr:from>
      <xdr:col>3</xdr:col>
      <xdr:colOff>1181100</xdr:colOff>
      <xdr:row>19</xdr:row>
      <xdr:rowOff>9525</xdr:rowOff>
    </xdr:from>
    <xdr:to>
      <xdr:col>3</xdr:col>
      <xdr:colOff>1438275</xdr:colOff>
      <xdr:row>19</xdr:row>
      <xdr:rowOff>28575</xdr:rowOff>
    </xdr:to>
    <xdr:sp macro="" textlink="">
      <xdr:nvSpPr>
        <xdr:cNvPr id="9" name="Text Box 8"/>
        <xdr:cNvSpPr txBox="1">
          <a:spLocks noChangeArrowheads="1"/>
        </xdr:cNvSpPr>
      </xdr:nvSpPr>
      <xdr:spPr bwMode="auto">
        <a:xfrm>
          <a:off x="1485900" y="2505075"/>
          <a:ext cx="257175" cy="19050"/>
        </a:xfrm>
        <a:prstGeom prst="rect">
          <a:avLst/>
        </a:prstGeom>
        <a:noFill/>
        <a:ln w="9525">
          <a:noFill/>
          <a:miter lim="800000"/>
          <a:headEnd/>
          <a:tailEnd/>
        </a:ln>
      </xdr:spPr>
    </xdr:sp>
    <xdr:clientData/>
  </xdr:twoCellAnchor>
  <xdr:twoCellAnchor>
    <xdr:from>
      <xdr:col>27</xdr:col>
      <xdr:colOff>238125</xdr:colOff>
      <xdr:row>0</xdr:row>
      <xdr:rowOff>0</xdr:rowOff>
    </xdr:from>
    <xdr:to>
      <xdr:col>31</xdr:col>
      <xdr:colOff>11973</xdr:colOff>
      <xdr:row>1</xdr:row>
      <xdr:rowOff>8550</xdr:rowOff>
    </xdr:to>
    <xdr:grpSp>
      <xdr:nvGrpSpPr>
        <xdr:cNvPr id="10" name="Grupo 9"/>
        <xdr:cNvGrpSpPr/>
      </xdr:nvGrpSpPr>
      <xdr:grpSpPr>
        <a:xfrm>
          <a:off x="6238875" y="0"/>
          <a:ext cx="612048" cy="180000"/>
          <a:chOff x="4797152" y="7020272"/>
          <a:chExt cx="612048" cy="180000"/>
        </a:xfrm>
      </xdr:grpSpPr>
      <xdr:sp macro="" textlink="">
        <xdr:nvSpPr>
          <xdr:cNvPr id="11" name="Rectângulo 10"/>
          <xdr:cNvSpPr/>
        </xdr:nvSpPr>
        <xdr:spPr>
          <a:xfrm>
            <a:off x="4797152" y="7020272"/>
            <a:ext cx="180000" cy="180000"/>
          </a:xfrm>
          <a:prstGeom prst="rect">
            <a:avLst/>
          </a:prstGeom>
          <a:solidFill>
            <a:schemeClr val="accent2"/>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12" name="Rectângulo 11"/>
          <xdr:cNvSpPr/>
        </xdr:nvSpPr>
        <xdr:spPr>
          <a:xfrm>
            <a:off x="5013176"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13" name="Rectângulo 12"/>
          <xdr:cNvSpPr/>
        </xdr:nvSpPr>
        <xdr:spPr>
          <a:xfrm>
            <a:off x="5229200"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wsDr>
</file>

<file path=xl/drawings/drawing9.xml><?xml version="1.0" encoding="utf-8"?>
<xdr:wsDr xmlns:xdr="http://schemas.openxmlformats.org/drawingml/2006/spreadsheetDrawing" xmlns:a="http://schemas.openxmlformats.org/drawingml/2006/main">
  <xdr:twoCellAnchor>
    <xdr:from>
      <xdr:col>1</xdr:col>
      <xdr:colOff>0</xdr:colOff>
      <xdr:row>0</xdr:row>
      <xdr:rowOff>0</xdr:rowOff>
    </xdr:from>
    <xdr:to>
      <xdr:col>3</xdr:col>
      <xdr:colOff>392973</xdr:colOff>
      <xdr:row>1</xdr:row>
      <xdr:rowOff>8550</xdr:rowOff>
    </xdr:to>
    <xdr:grpSp>
      <xdr:nvGrpSpPr>
        <xdr:cNvPr id="2" name="Grupo 1"/>
        <xdr:cNvGrpSpPr/>
      </xdr:nvGrpSpPr>
      <xdr:grpSpPr>
        <a:xfrm>
          <a:off x="66675" y="0"/>
          <a:ext cx="631098" cy="180000"/>
          <a:chOff x="4797152" y="7020272"/>
          <a:chExt cx="612048" cy="180000"/>
        </a:xfrm>
      </xdr:grpSpPr>
      <xdr:sp macro="" textlink="">
        <xdr:nvSpPr>
          <xdr:cNvPr id="3" name="Rectângulo 2"/>
          <xdr:cNvSpPr/>
        </xdr:nvSpPr>
        <xdr:spPr>
          <a:xfrm>
            <a:off x="4797152" y="7020272"/>
            <a:ext cx="180000" cy="180000"/>
          </a:xfrm>
          <a:prstGeom prst="rect">
            <a:avLst/>
          </a:prstGeom>
          <a:solidFill>
            <a:schemeClr val="accent2"/>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4" name="Rectângulo 3"/>
          <xdr:cNvSpPr/>
        </xdr:nvSpPr>
        <xdr:spPr>
          <a:xfrm>
            <a:off x="5013176"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5" name="Rectângulo 4"/>
          <xdr:cNvSpPr/>
        </xdr:nvSpPr>
        <xdr:spPr>
          <a:xfrm>
            <a:off x="5229200"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3_dados/ine/ipc/dashboard-table-scroll_IPC_com%20total.xls"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Dashboard"/>
      <sheetName val="Data"/>
      <sheetName val="Calculation"/>
      <sheetName val="links"/>
      <sheetName val="Folha2"/>
    </sheetNames>
    <sheetDataSet>
      <sheetData sheetId="0"/>
      <sheetData sheetId="1"/>
      <sheetData sheetId="2">
        <row r="7">
          <cell r="E7">
            <v>4</v>
          </cell>
        </row>
      </sheetData>
      <sheetData sheetId="3"/>
      <sheetData sheetId="4"/>
    </sheetDataSet>
  </externalBook>
</externalLink>
</file>

<file path=xl/theme/_rels/theme1.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1.jpeg"/></Relationships>
</file>

<file path=xl/theme/theme1.xml><?xml version="1.0" encoding="utf-8"?>
<a:theme xmlns:a="http://schemas.openxmlformats.org/drawingml/2006/main" name="Viagem">
  <a:themeElements>
    <a:clrScheme name="Pag14">
      <a:dk1>
        <a:sysClr val="windowText" lastClr="000000"/>
      </a:dk1>
      <a:lt1>
        <a:sysClr val="window" lastClr="FFFFFF"/>
      </a:lt1>
      <a:dk2>
        <a:srgbClr val="1F497D"/>
      </a:dk2>
      <a:lt2>
        <a:srgbClr val="EEECE1"/>
      </a:lt2>
      <a:accent1>
        <a:srgbClr val="00599D"/>
      </a:accent1>
      <a:accent2>
        <a:srgbClr val="FF9900"/>
      </a:accent2>
      <a:accent3>
        <a:srgbClr val="669900"/>
      </a:accent3>
      <a:accent4>
        <a:srgbClr val="008080"/>
      </a:accent4>
      <a:accent5>
        <a:srgbClr val="D3EEFF"/>
      </a:accent5>
      <a:accent6>
        <a:srgbClr val="EBF7FF"/>
      </a:accent6>
      <a:hlink>
        <a:srgbClr val="1F497D"/>
      </a:hlink>
      <a:folHlink>
        <a:srgbClr val="0984AE"/>
      </a:folHlink>
    </a:clrScheme>
    <a:fontScheme name="Viagem">
      <a:majorFont>
        <a:latin typeface="Franklin Gothic Medium"/>
        <a:ea typeface=""/>
        <a:cs typeface=""/>
        <a:font script="Jpan" typeface="HG創英角ｺﾞｼｯｸUB"/>
        <a:font script="Hang" typeface="돋움"/>
        <a:font script="Hans" typeface="隶书"/>
        <a:font script="Hant" typeface="微軟正黑體"/>
        <a:font script="Arab" typeface="Tahoma"/>
        <a:font script="Hebr" typeface="Aharoni"/>
        <a:font script="Thai" typeface="LilyUPC"/>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ajorFont>
      <a:minorFont>
        <a:latin typeface="Franklin Gothic Book"/>
        <a:ea typeface=""/>
        <a:cs typeface=""/>
        <a:font script="Jpan" typeface="HGｺﾞｼｯｸE"/>
        <a:font script="Hang" typeface="돋움"/>
        <a:font script="Hans" typeface="华文楷体"/>
        <a:font script="Hant" typeface="微軟正黑體"/>
        <a:font script="Arab" typeface="Tahoma"/>
        <a:font script="Hebr" typeface="Aharoni"/>
        <a:font script="Thai" typeface="LilyUPC"/>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ahoma"/>
        <a:font script="Uigh" typeface="Microsoft Uighur"/>
      </a:minorFont>
    </a:fontScheme>
    <a:fmtScheme name="Viagem">
      <a:fillStyleLst>
        <a:solidFill>
          <a:schemeClr val="phClr"/>
        </a:solidFill>
        <a:gradFill rotWithShape="1">
          <a:gsLst>
            <a:gs pos="0">
              <a:schemeClr val="phClr">
                <a:tint val="30000"/>
                <a:satMod val="250000"/>
              </a:schemeClr>
            </a:gs>
            <a:gs pos="72000">
              <a:schemeClr val="phClr">
                <a:tint val="75000"/>
                <a:satMod val="210000"/>
              </a:schemeClr>
            </a:gs>
            <a:gs pos="100000">
              <a:schemeClr val="phClr">
                <a:tint val="85000"/>
                <a:satMod val="210000"/>
              </a:schemeClr>
            </a:gs>
          </a:gsLst>
          <a:lin ang="5400000" scaled="1"/>
        </a:gradFill>
        <a:gradFill rotWithShape="1">
          <a:gsLst>
            <a:gs pos="0">
              <a:schemeClr val="phClr">
                <a:tint val="75000"/>
                <a:shade val="85000"/>
                <a:satMod val="230000"/>
              </a:schemeClr>
            </a:gs>
            <a:gs pos="25000">
              <a:schemeClr val="phClr">
                <a:tint val="90000"/>
                <a:shade val="70000"/>
                <a:satMod val="220000"/>
              </a:schemeClr>
            </a:gs>
            <a:gs pos="50000">
              <a:schemeClr val="phClr">
                <a:tint val="90000"/>
                <a:shade val="58000"/>
                <a:satMod val="225000"/>
              </a:schemeClr>
            </a:gs>
            <a:gs pos="65000">
              <a:schemeClr val="phClr">
                <a:tint val="90000"/>
                <a:shade val="58000"/>
                <a:satMod val="225000"/>
              </a:schemeClr>
            </a:gs>
            <a:gs pos="80000">
              <a:schemeClr val="phClr">
                <a:tint val="90000"/>
                <a:shade val="69000"/>
                <a:satMod val="220000"/>
              </a:schemeClr>
            </a:gs>
            <a:gs pos="100000">
              <a:schemeClr val="phClr">
                <a:tint val="77000"/>
                <a:shade val="80000"/>
                <a:satMod val="230000"/>
              </a:schemeClr>
            </a:gs>
          </a:gsLst>
          <a:lin ang="5400000" scaled="1"/>
        </a:gradFill>
      </a:fillStyleLst>
      <a:lnStyleLst>
        <a:ln w="10000" cap="flat" cmpd="sng" algn="ctr">
          <a:solidFill>
            <a:schemeClr val="ph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76200" dist="50800" dir="5400000" rotWithShape="0">
              <a:srgbClr val="4E3B30">
                <a:alpha val="60000"/>
              </a:srgbClr>
            </a:outerShdw>
          </a:effectLst>
        </a:effectStyle>
        <a:effectStyle>
          <a:effectLst>
            <a:outerShdw blurRad="76200" dist="50800" dir="5400000" rotWithShape="0">
              <a:srgbClr val="4E3B30">
                <a:alpha val="60000"/>
              </a:srgbClr>
            </a:outerShdw>
          </a:effectLst>
          <a:scene3d>
            <a:camera prst="orthographicFront">
              <a:rot lat="0" lon="0" rev="0"/>
            </a:camera>
            <a:lightRig rig="threePt" dir="tl">
              <a:rot lat="0" lon="0" rev="0"/>
            </a:lightRig>
          </a:scene3d>
          <a:sp3d prstMaterial="metal">
            <a:bevelT w="10000" h="10000"/>
          </a:sp3d>
        </a:effectStyle>
        <a:effectStyle>
          <a:effectLst>
            <a:outerShdw blurRad="76200" dist="50800" dir="5400000" rotWithShape="0">
              <a:srgbClr val="4E3B30">
                <a:alpha val="60000"/>
              </a:srgbClr>
            </a:outerShdw>
          </a:effectLst>
          <a:scene3d>
            <a:camera prst="obliqueTopLeft" fov="600000">
              <a:rot lat="0" lon="0" rev="0"/>
            </a:camera>
            <a:lightRig rig="balanced" dir="t">
              <a:rot lat="0" lon="0" rev="19200000"/>
            </a:lightRig>
          </a:scene3d>
          <a:sp3d contourW="12700" prstMaterial="matte">
            <a:bevelT w="60000" h="50800"/>
            <a:contourClr>
              <a:schemeClr val="phClr">
                <a:shade val="60000"/>
                <a:satMod val="110000"/>
              </a:schemeClr>
            </a:contourClr>
          </a:sp3d>
        </a:effectStyle>
      </a:effectStyleLst>
      <a:bgFillStyleLst>
        <a:solidFill>
          <a:schemeClr val="phClr"/>
        </a:solidFill>
        <a:blipFill>
          <a:blip xmlns:r="http://schemas.openxmlformats.org/officeDocument/2006/relationships" r:embed="rId1">
            <a:duotone>
              <a:schemeClr val="phClr">
                <a:shade val="90000"/>
                <a:satMod val="150000"/>
              </a:schemeClr>
              <a:schemeClr val="phClr">
                <a:tint val="88000"/>
                <a:satMod val="105000"/>
              </a:schemeClr>
            </a:duotone>
          </a:blip>
          <a:tile tx="0" ty="0" sx="95000" sy="95000" flip="none" algn="t"/>
        </a:blipFill>
        <a:blipFill>
          <a:blip xmlns:r="http://schemas.openxmlformats.org/officeDocument/2006/relationships" r:embed="rId2">
            <a:duotone>
              <a:schemeClr val="phClr">
                <a:shade val="30000"/>
                <a:satMod val="455000"/>
              </a:schemeClr>
              <a:schemeClr val="phClr">
                <a:tint val="95000"/>
                <a:satMod val="120000"/>
              </a:schemeClr>
            </a:duotone>
          </a:blip>
          <a:stretch>
            <a:fillRect/>
          </a:stretch>
        </a:blip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6.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7.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8.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9.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20.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21.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22.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21.xml"/><Relationship Id="rId1" Type="http://schemas.openxmlformats.org/officeDocument/2006/relationships/printerSettings" Target="../printerSettings/printerSettings23.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22.xml"/><Relationship Id="rId1" Type="http://schemas.openxmlformats.org/officeDocument/2006/relationships/printerSettings" Target="../printerSettings/printerSettings24.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28.xml"/><Relationship Id="rId1" Type="http://schemas.openxmlformats.org/officeDocument/2006/relationships/printerSettings" Target="../printerSettings/printerSettings25.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4.bin"/><Relationship Id="rId2" Type="http://schemas.openxmlformats.org/officeDocument/2006/relationships/printerSettings" Target="../printerSettings/printerSettings3.bin"/><Relationship Id="rId1" Type="http://schemas.openxmlformats.org/officeDocument/2006/relationships/printerSettings" Target="../printerSettings/printerSettings2.bin"/><Relationship Id="rId5" Type="http://schemas.openxmlformats.org/officeDocument/2006/relationships/drawing" Target="../drawings/drawing2.xml"/><Relationship Id="rId4" Type="http://schemas.openxmlformats.org/officeDocument/2006/relationships/printerSettings" Target="../printerSettings/printerSettings5.bin"/></Relationships>
</file>

<file path=xl/worksheets/_rels/sheet20.xml.rels><?xml version="1.0" encoding="UTF-8" standalone="yes"?>
<Relationships xmlns="http://schemas.openxmlformats.org/package/2006/relationships"><Relationship Id="rId3" Type="http://schemas.openxmlformats.org/officeDocument/2006/relationships/printerSettings" Target="../printerSettings/printerSettings28.bin"/><Relationship Id="rId2" Type="http://schemas.openxmlformats.org/officeDocument/2006/relationships/printerSettings" Target="../printerSettings/printerSettings27.bin"/><Relationship Id="rId1" Type="http://schemas.openxmlformats.org/officeDocument/2006/relationships/printerSettings" Target="../printerSettings/printerSettings26.bin"/><Relationship Id="rId5" Type="http://schemas.openxmlformats.org/officeDocument/2006/relationships/drawing" Target="../drawings/drawing29.xml"/><Relationship Id="rId4" Type="http://schemas.openxmlformats.org/officeDocument/2006/relationships/printerSettings" Target="../printerSettings/printerSettings29.bin"/></Relationships>
</file>

<file path=xl/worksheets/_rels/sheet21.xml.rels><?xml version="1.0" encoding="UTF-8" standalone="yes"?>
<Relationships xmlns="http://schemas.openxmlformats.org/package/2006/relationships"><Relationship Id="rId3" Type="http://schemas.openxmlformats.org/officeDocument/2006/relationships/printerSettings" Target="../printerSettings/printerSettings32.bin"/><Relationship Id="rId2" Type="http://schemas.openxmlformats.org/officeDocument/2006/relationships/printerSettings" Target="../printerSettings/printerSettings31.bin"/><Relationship Id="rId1" Type="http://schemas.openxmlformats.org/officeDocument/2006/relationships/printerSettings" Target="../printerSettings/printerSettings30.bin"/><Relationship Id="rId5" Type="http://schemas.openxmlformats.org/officeDocument/2006/relationships/drawing" Target="../drawings/drawing30.xml"/><Relationship Id="rId4" Type="http://schemas.openxmlformats.org/officeDocument/2006/relationships/printerSettings" Target="../printerSettings/printerSettings33.bin"/></Relationships>
</file>

<file path=xl/worksheets/_rels/sheet22.xml.rels><?xml version="1.0" encoding="UTF-8" standalone="yes"?>
<Relationships xmlns="http://schemas.openxmlformats.org/package/2006/relationships"><Relationship Id="rId3" Type="http://schemas.openxmlformats.org/officeDocument/2006/relationships/printerSettings" Target="../printerSettings/printerSettings36.bin"/><Relationship Id="rId7" Type="http://schemas.openxmlformats.org/officeDocument/2006/relationships/printerSettings" Target="../printerSettings/printerSettings37.bin"/><Relationship Id="rId2" Type="http://schemas.openxmlformats.org/officeDocument/2006/relationships/printerSettings" Target="../printerSettings/printerSettings35.bin"/><Relationship Id="rId1" Type="http://schemas.openxmlformats.org/officeDocument/2006/relationships/printerSettings" Target="../printerSettings/printerSettings34.bin"/><Relationship Id="rId6" Type="http://schemas.openxmlformats.org/officeDocument/2006/relationships/hyperlink" Target="http://www.gee.min-economia.pt/" TargetMode="External"/><Relationship Id="rId5" Type="http://schemas.openxmlformats.org/officeDocument/2006/relationships/hyperlink" Target="mailto:dados@gee.min-economia.pt/" TargetMode="External"/><Relationship Id="rId4" Type="http://schemas.openxmlformats.org/officeDocument/2006/relationships/hyperlink" Target="http://www.gee.min-economia.pt/pagina.aspx?js=0&amp;codigono=67637170AAAAAAAAAAAAAAAA" TargetMode="External"/></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8.bin"/><Relationship Id="rId2" Type="http://schemas.openxmlformats.org/officeDocument/2006/relationships/printerSettings" Target="../printerSettings/printerSettings7.bin"/><Relationship Id="rId1" Type="http://schemas.openxmlformats.org/officeDocument/2006/relationships/printerSettings" Target="../printerSettings/printerSettings6.bin"/><Relationship Id="rId5" Type="http://schemas.openxmlformats.org/officeDocument/2006/relationships/drawing" Target="../drawings/drawing3.xml"/><Relationship Id="rId4" Type="http://schemas.openxmlformats.org/officeDocument/2006/relationships/printerSettings" Target="../printerSettings/printerSettings9.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11.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12.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13.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4.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5.bin"/></Relationships>
</file>

<file path=xl/worksheets/sheet1.xml><?xml version="1.0" encoding="utf-8"?>
<worksheet xmlns="http://schemas.openxmlformats.org/spreadsheetml/2006/main" xmlns:r="http://schemas.openxmlformats.org/officeDocument/2006/relationships">
  <sheetPr codeName="Folha1">
    <tabColor theme="9"/>
  </sheetPr>
  <dimension ref="A1:P74"/>
  <sheetViews>
    <sheetView tabSelected="1" showRuler="0" zoomScaleNormal="100" workbookViewId="0"/>
  </sheetViews>
  <sheetFormatPr defaultRowHeight="12.75"/>
  <cols>
    <col min="1" max="1" width="1.42578125" style="199" customWidth="1"/>
    <col min="2" max="2" width="2.5703125" style="199" customWidth="1"/>
    <col min="3" max="3" width="31.140625" style="199" customWidth="1"/>
    <col min="4" max="4" width="2.7109375" style="199" customWidth="1"/>
    <col min="5" max="5" width="1.28515625" style="199" customWidth="1"/>
    <col min="6" max="6" width="14" style="199" customWidth="1"/>
    <col min="7" max="7" width="5.5703125" style="199" customWidth="1"/>
    <col min="8" max="8" width="4.140625" style="199" customWidth="1"/>
    <col min="9" max="9" width="34.5703125" style="199" customWidth="1"/>
    <col min="10" max="10" width="3.28515625" style="199" customWidth="1"/>
    <col min="11" max="11" width="1.42578125" style="199" customWidth="1"/>
    <col min="12" max="12" width="8.140625" style="199" customWidth="1"/>
    <col min="13" max="16384" width="9.140625" style="199"/>
  </cols>
  <sheetData>
    <row r="1" spans="1:16" ht="7.5" customHeight="1">
      <c r="A1" s="439"/>
      <c r="B1" s="435"/>
      <c r="C1" s="435"/>
      <c r="D1" s="435"/>
      <c r="E1" s="435"/>
      <c r="F1" s="435"/>
      <c r="G1" s="435"/>
      <c r="H1" s="435"/>
      <c r="I1" s="435"/>
      <c r="J1" s="435"/>
      <c r="K1" s="435"/>
    </row>
    <row r="2" spans="1:16" ht="17.25" customHeight="1">
      <c r="A2" s="439"/>
      <c r="B2" s="412"/>
      <c r="C2" s="413"/>
      <c r="D2" s="413"/>
      <c r="E2" s="413"/>
      <c r="F2" s="413"/>
      <c r="G2" s="413"/>
      <c r="H2" s="414"/>
      <c r="I2" s="415"/>
      <c r="J2" s="415"/>
      <c r="K2" s="439"/>
    </row>
    <row r="3" spans="1:16">
      <c r="A3" s="439"/>
      <c r="B3" s="412"/>
      <c r="C3" s="413"/>
      <c r="D3" s="413"/>
      <c r="E3" s="413"/>
      <c r="F3" s="413"/>
      <c r="G3" s="413"/>
      <c r="H3" s="414"/>
      <c r="I3" s="412"/>
      <c r="J3" s="415"/>
      <c r="K3" s="439"/>
    </row>
    <row r="4" spans="1:16" ht="33.75" customHeight="1">
      <c r="A4" s="439"/>
      <c r="B4" s="412"/>
      <c r="C4" s="414"/>
      <c r="D4" s="414"/>
      <c r="E4" s="414"/>
      <c r="F4" s="414"/>
      <c r="G4" s="414"/>
      <c r="H4" s="414"/>
      <c r="I4" s="416" t="s">
        <v>36</v>
      </c>
      <c r="J4" s="412"/>
      <c r="K4" s="439"/>
    </row>
    <row r="5" spans="1:16" s="204" customFormat="1" ht="12.75" customHeight="1">
      <c r="A5" s="442"/>
      <c r="B5" s="1608"/>
      <c r="C5" s="1608"/>
      <c r="D5" s="1608"/>
      <c r="E5" s="435"/>
      <c r="F5" s="417"/>
      <c r="G5" s="417"/>
      <c r="H5" s="417"/>
      <c r="I5" s="418"/>
      <c r="J5" s="419"/>
      <c r="K5" s="439"/>
    </row>
    <row r="6" spans="1:16" ht="12.75" customHeight="1">
      <c r="A6" s="439"/>
      <c r="B6" s="439"/>
      <c r="C6" s="435"/>
      <c r="D6" s="435"/>
      <c r="E6" s="435"/>
      <c r="F6" s="417"/>
      <c r="G6" s="417"/>
      <c r="H6" s="417"/>
      <c r="I6" s="418"/>
      <c r="J6" s="419"/>
      <c r="K6" s="439"/>
      <c r="N6" s="420"/>
    </row>
    <row r="7" spans="1:16" ht="12.75" customHeight="1">
      <c r="A7" s="439"/>
      <c r="B7" s="439"/>
      <c r="C7" s="435"/>
      <c r="D7" s="435"/>
      <c r="E7" s="435"/>
      <c r="F7" s="417"/>
      <c r="G7" s="417"/>
      <c r="H7" s="434"/>
      <c r="I7" s="418"/>
      <c r="J7" s="419"/>
      <c r="K7" s="439"/>
      <c r="M7" s="421"/>
      <c r="N7" s="422"/>
    </row>
    <row r="8" spans="1:16" ht="12.75" customHeight="1">
      <c r="A8" s="439"/>
      <c r="B8" s="439"/>
      <c r="C8" s="435"/>
      <c r="D8" s="435"/>
      <c r="E8" s="435"/>
      <c r="F8" s="417"/>
      <c r="G8" s="417"/>
      <c r="H8" s="417"/>
      <c r="I8" s="418"/>
      <c r="J8" s="419"/>
      <c r="K8" s="439"/>
      <c r="M8" s="423"/>
    </row>
    <row r="9" spans="1:16" ht="12.75" customHeight="1">
      <c r="A9" s="439"/>
      <c r="B9" s="439"/>
      <c r="C9" s="435"/>
      <c r="D9" s="435"/>
      <c r="E9" s="435"/>
      <c r="F9" s="417"/>
      <c r="G9" s="417"/>
      <c r="H9" s="417"/>
      <c r="I9" s="418"/>
      <c r="J9" s="419"/>
      <c r="K9" s="439"/>
      <c r="M9" s="423"/>
    </row>
    <row r="10" spans="1:16" ht="12.75" customHeight="1">
      <c r="A10" s="439"/>
      <c r="B10" s="439"/>
      <c r="C10" s="435"/>
      <c r="D10" s="435"/>
      <c r="E10" s="435"/>
      <c r="F10" s="417"/>
      <c r="G10" s="417"/>
      <c r="H10" s="417"/>
      <c r="I10" s="418"/>
      <c r="J10" s="419"/>
      <c r="K10" s="439"/>
    </row>
    <row r="11" spans="1:16">
      <c r="A11" s="439"/>
      <c r="B11" s="439"/>
      <c r="C11" s="435"/>
      <c r="D11" s="435"/>
      <c r="E11" s="435"/>
      <c r="F11" s="417"/>
      <c r="G11" s="417"/>
      <c r="H11" s="417"/>
      <c r="I11" s="418"/>
      <c r="J11" s="419"/>
      <c r="K11" s="439"/>
    </row>
    <row r="12" spans="1:16">
      <c r="A12" s="439"/>
      <c r="B12" s="467" t="s">
        <v>28</v>
      </c>
      <c r="C12" s="465"/>
      <c r="D12" s="465"/>
      <c r="E12" s="435"/>
      <c r="F12" s="417"/>
      <c r="G12" s="417"/>
      <c r="H12" s="417"/>
      <c r="I12" s="418"/>
      <c r="J12" s="419"/>
      <c r="K12" s="439"/>
    </row>
    <row r="13" spans="1:16" ht="13.5" thickBot="1">
      <c r="A13" s="439"/>
      <c r="B13" s="439"/>
      <c r="C13" s="435"/>
      <c r="D13" s="435"/>
      <c r="E13" s="435"/>
      <c r="F13" s="417"/>
      <c r="G13" s="417"/>
      <c r="H13" s="417"/>
      <c r="I13" s="418"/>
      <c r="J13" s="419"/>
      <c r="K13" s="439"/>
      <c r="P13" s="424"/>
    </row>
    <row r="14" spans="1:16" ht="13.5" thickBot="1">
      <c r="A14" s="439"/>
      <c r="B14" s="472"/>
      <c r="C14" s="458" t="s">
        <v>22</v>
      </c>
      <c r="D14" s="455">
        <v>3</v>
      </c>
      <c r="E14" s="435"/>
      <c r="F14" s="417"/>
      <c r="G14" s="417"/>
      <c r="H14" s="417"/>
      <c r="I14" s="418"/>
      <c r="J14" s="419"/>
      <c r="K14" s="439"/>
      <c r="P14" s="424"/>
    </row>
    <row r="15" spans="1:16" ht="13.5" thickBot="1">
      <c r="A15" s="439"/>
      <c r="B15" s="439"/>
      <c r="C15" s="466"/>
      <c r="D15" s="445"/>
      <c r="E15" s="435"/>
      <c r="F15" s="417"/>
      <c r="G15" s="417"/>
      <c r="H15" s="417"/>
      <c r="I15" s="418"/>
      <c r="J15" s="419"/>
      <c r="K15" s="439"/>
      <c r="P15" s="424"/>
    </row>
    <row r="16" spans="1:16" ht="13.5" thickBot="1">
      <c r="A16" s="439"/>
      <c r="B16" s="472"/>
      <c r="C16" s="458" t="s">
        <v>34</v>
      </c>
      <c r="D16" s="451">
        <v>4</v>
      </c>
      <c r="E16" s="435"/>
      <c r="F16" s="417"/>
      <c r="G16" s="417"/>
      <c r="H16" s="417"/>
      <c r="I16" s="418"/>
      <c r="J16" s="419"/>
      <c r="K16" s="439"/>
      <c r="P16" s="424"/>
    </row>
    <row r="17" spans="1:16" ht="13.5" thickBot="1">
      <c r="A17" s="439"/>
      <c r="B17" s="440"/>
      <c r="C17" s="453"/>
      <c r="D17" s="449"/>
      <c r="E17" s="435"/>
      <c r="F17" s="417"/>
      <c r="G17" s="417"/>
      <c r="H17" s="417"/>
      <c r="I17" s="418"/>
      <c r="J17" s="419"/>
      <c r="K17" s="439"/>
      <c r="P17" s="424"/>
    </row>
    <row r="18" spans="1:16" ht="13.5" customHeight="1" thickBot="1">
      <c r="A18" s="439"/>
      <c r="B18" s="471"/>
      <c r="C18" s="450" t="s">
        <v>33</v>
      </c>
      <c r="D18" s="451">
        <v>6</v>
      </c>
      <c r="E18" s="435"/>
      <c r="F18" s="417"/>
      <c r="G18" s="417"/>
      <c r="H18" s="417"/>
      <c r="I18" s="418"/>
      <c r="J18" s="419"/>
      <c r="K18" s="439"/>
    </row>
    <row r="19" spans="1:16">
      <c r="A19" s="439"/>
      <c r="B19" s="463"/>
      <c r="C19" s="448" t="s">
        <v>2</v>
      </c>
      <c r="D19" s="445">
        <v>6</v>
      </c>
      <c r="E19" s="435"/>
      <c r="F19" s="417"/>
      <c r="G19" s="417"/>
      <c r="H19" s="417"/>
      <c r="I19" s="418"/>
      <c r="J19" s="419"/>
      <c r="K19" s="439"/>
    </row>
    <row r="20" spans="1:16">
      <c r="A20" s="439"/>
      <c r="B20" s="463"/>
      <c r="C20" s="448" t="s">
        <v>13</v>
      </c>
      <c r="D20" s="445">
        <v>7</v>
      </c>
      <c r="E20" s="435"/>
      <c r="F20" s="417"/>
      <c r="G20" s="417"/>
      <c r="H20" s="417"/>
      <c r="I20" s="418"/>
      <c r="J20" s="419"/>
      <c r="K20" s="439"/>
    </row>
    <row r="21" spans="1:16">
      <c r="A21" s="439"/>
      <c r="B21" s="463"/>
      <c r="C21" s="448" t="s">
        <v>7</v>
      </c>
      <c r="D21" s="445">
        <v>8</v>
      </c>
      <c r="E21" s="435"/>
      <c r="F21" s="417"/>
      <c r="G21" s="417"/>
      <c r="H21" s="417"/>
      <c r="I21" s="418"/>
      <c r="J21" s="419"/>
      <c r="K21" s="439"/>
    </row>
    <row r="22" spans="1:16">
      <c r="A22" s="439"/>
      <c r="B22" s="464"/>
      <c r="C22" s="448" t="s">
        <v>54</v>
      </c>
      <c r="D22" s="445">
        <v>9</v>
      </c>
      <c r="E22" s="435"/>
      <c r="F22" s="425"/>
      <c r="G22" s="417"/>
      <c r="H22" s="417"/>
      <c r="I22" s="418"/>
      <c r="J22" s="419"/>
      <c r="K22" s="439"/>
    </row>
    <row r="23" spans="1:16" ht="22.5" customHeight="1">
      <c r="A23" s="439"/>
      <c r="B23" s="443"/>
      <c r="C23" s="456" t="s">
        <v>29</v>
      </c>
      <c r="D23" s="445">
        <v>10</v>
      </c>
      <c r="E23" s="435"/>
      <c r="F23" s="417"/>
      <c r="G23" s="417"/>
      <c r="H23" s="417"/>
      <c r="I23" s="418"/>
      <c r="J23" s="419"/>
      <c r="K23" s="439"/>
    </row>
    <row r="24" spans="1:16">
      <c r="A24" s="439"/>
      <c r="B24" s="443"/>
      <c r="C24" s="448" t="s">
        <v>26</v>
      </c>
      <c r="D24" s="445">
        <v>11</v>
      </c>
      <c r="E24" s="435"/>
      <c r="F24" s="417"/>
      <c r="G24" s="417"/>
      <c r="H24" s="417"/>
      <c r="I24" s="418"/>
      <c r="J24" s="419"/>
      <c r="K24" s="439"/>
    </row>
    <row r="25" spans="1:16" ht="12.75" customHeight="1" thickBot="1">
      <c r="A25" s="439"/>
      <c r="B25" s="435"/>
      <c r="C25" s="448"/>
      <c r="D25" s="445"/>
      <c r="E25" s="435"/>
      <c r="F25" s="417"/>
      <c r="G25" s="1609" t="s">
        <v>638</v>
      </c>
      <c r="H25" s="1610"/>
      <c r="I25" s="1610"/>
      <c r="J25" s="425"/>
      <c r="K25" s="439"/>
    </row>
    <row r="26" spans="1:16" ht="13.5" customHeight="1" thickBot="1">
      <c r="A26" s="439"/>
      <c r="B26" s="569"/>
      <c r="C26" s="450" t="s">
        <v>12</v>
      </c>
      <c r="D26" s="451">
        <v>12</v>
      </c>
      <c r="E26" s="435"/>
      <c r="F26" s="417"/>
      <c r="G26" s="1610"/>
      <c r="H26" s="1610"/>
      <c r="I26" s="1610"/>
      <c r="J26" s="425"/>
      <c r="K26" s="439"/>
    </row>
    <row r="27" spans="1:16" ht="12.75" customHeight="1">
      <c r="A27" s="439"/>
      <c r="B27" s="436"/>
      <c r="C27" s="448" t="s">
        <v>46</v>
      </c>
      <c r="D27" s="445">
        <v>12</v>
      </c>
      <c r="E27" s="435"/>
      <c r="F27" s="417"/>
      <c r="G27" s="1610"/>
      <c r="H27" s="1610"/>
      <c r="I27" s="1610"/>
      <c r="J27" s="425"/>
      <c r="K27" s="439"/>
    </row>
    <row r="28" spans="1:16" ht="22.5" customHeight="1">
      <c r="A28" s="439"/>
      <c r="B28" s="436"/>
      <c r="C28" s="461" t="s">
        <v>16</v>
      </c>
      <c r="D28" s="445">
        <v>12</v>
      </c>
      <c r="E28" s="435"/>
      <c r="F28" s="417"/>
      <c r="G28" s="1610"/>
      <c r="H28" s="1610"/>
      <c r="I28" s="1610"/>
      <c r="J28" s="425"/>
      <c r="K28" s="439"/>
    </row>
    <row r="29" spans="1:16" ht="12.75" customHeight="1" thickBot="1">
      <c r="A29" s="439"/>
      <c r="B29" s="443"/>
      <c r="C29" s="462"/>
      <c r="D29" s="449"/>
      <c r="E29" s="435"/>
      <c r="F29" s="417"/>
      <c r="G29" s="1610"/>
      <c r="H29" s="1610"/>
      <c r="I29" s="1610"/>
      <c r="J29" s="425"/>
      <c r="K29" s="439"/>
    </row>
    <row r="30" spans="1:16" ht="13.5" customHeight="1" thickBot="1">
      <c r="A30" s="439"/>
      <c r="B30" s="470"/>
      <c r="C30" s="450" t="s">
        <v>11</v>
      </c>
      <c r="D30" s="451">
        <v>13</v>
      </c>
      <c r="E30" s="435"/>
      <c r="F30" s="417"/>
      <c r="G30" s="1610"/>
      <c r="H30" s="1610"/>
      <c r="I30" s="1610"/>
      <c r="J30" s="425"/>
      <c r="K30" s="439"/>
    </row>
    <row r="31" spans="1:16" ht="12.75" customHeight="1">
      <c r="A31" s="439"/>
      <c r="B31" s="436"/>
      <c r="C31" s="444" t="s">
        <v>19</v>
      </c>
      <c r="D31" s="445">
        <v>13</v>
      </c>
      <c r="E31" s="435"/>
      <c r="F31" s="417"/>
      <c r="G31" s="1610"/>
      <c r="H31" s="1610"/>
      <c r="I31" s="1610"/>
      <c r="J31" s="425"/>
      <c r="K31" s="439"/>
    </row>
    <row r="32" spans="1:16" ht="12.75" customHeight="1">
      <c r="A32" s="439"/>
      <c r="B32" s="436"/>
      <c r="C32" s="446" t="s">
        <v>8</v>
      </c>
      <c r="D32" s="445">
        <v>14</v>
      </c>
      <c r="E32" s="435"/>
      <c r="F32" s="417"/>
      <c r="G32" s="426"/>
      <c r="H32" s="426"/>
      <c r="I32" s="426"/>
      <c r="J32" s="425"/>
      <c r="K32" s="439"/>
    </row>
    <row r="33" spans="1:11" ht="12.75" customHeight="1">
      <c r="A33" s="439"/>
      <c r="B33" s="436"/>
      <c r="C33" s="446" t="s">
        <v>27</v>
      </c>
      <c r="D33" s="445">
        <v>14</v>
      </c>
      <c r="E33" s="435"/>
      <c r="F33" s="417"/>
      <c r="G33" s="426"/>
      <c r="H33" s="426"/>
      <c r="I33" s="426"/>
      <c r="J33" s="425"/>
      <c r="K33" s="439"/>
    </row>
    <row r="34" spans="1:11" ht="12.75" customHeight="1">
      <c r="A34" s="439"/>
      <c r="B34" s="436"/>
      <c r="C34" s="446" t="s">
        <v>6</v>
      </c>
      <c r="D34" s="445">
        <v>15</v>
      </c>
      <c r="E34" s="435"/>
      <c r="F34" s="417"/>
      <c r="G34" s="426"/>
      <c r="H34" s="426"/>
      <c r="I34" s="426"/>
      <c r="J34" s="425"/>
      <c r="K34" s="439"/>
    </row>
    <row r="35" spans="1:11" ht="22.5" customHeight="1">
      <c r="A35" s="439"/>
      <c r="B35" s="436"/>
      <c r="C35" s="444" t="s">
        <v>55</v>
      </c>
      <c r="D35" s="445">
        <v>16</v>
      </c>
      <c r="E35" s="435"/>
      <c r="F35" s="417"/>
      <c r="G35" s="426"/>
      <c r="H35" s="426"/>
      <c r="I35" s="426"/>
      <c r="J35" s="425"/>
      <c r="K35" s="439"/>
    </row>
    <row r="36" spans="1:11" ht="12.75" customHeight="1">
      <c r="A36" s="439"/>
      <c r="B36" s="447"/>
      <c r="C36" s="446" t="s">
        <v>14</v>
      </c>
      <c r="D36" s="445">
        <v>16</v>
      </c>
      <c r="E36" s="435"/>
      <c r="F36" s="417"/>
      <c r="G36" s="417"/>
      <c r="H36" s="417"/>
      <c r="I36" s="418"/>
      <c r="J36" s="419"/>
      <c r="K36" s="439"/>
    </row>
    <row r="37" spans="1:11" ht="12.75" customHeight="1">
      <c r="A37" s="439"/>
      <c r="B37" s="436"/>
      <c r="C37" s="448" t="s">
        <v>32</v>
      </c>
      <c r="D37" s="445">
        <v>17</v>
      </c>
      <c r="E37" s="435"/>
      <c r="F37" s="417"/>
      <c r="G37" s="417"/>
      <c r="H37" s="417"/>
      <c r="I37" s="427"/>
      <c r="J37" s="427"/>
      <c r="K37" s="439"/>
    </row>
    <row r="38" spans="1:11" ht="13.5" thickBot="1">
      <c r="A38" s="439"/>
      <c r="B38" s="439"/>
      <c r="C38" s="435"/>
      <c r="D38" s="449"/>
      <c r="E38" s="435"/>
      <c r="F38" s="417"/>
      <c r="G38" s="417"/>
      <c r="H38" s="417"/>
      <c r="I38" s="427"/>
      <c r="J38" s="427"/>
      <c r="K38" s="439"/>
    </row>
    <row r="39" spans="1:11" ht="13.5" customHeight="1" thickBot="1">
      <c r="A39" s="439"/>
      <c r="B39" s="548"/>
      <c r="C39" s="450" t="s">
        <v>30</v>
      </c>
      <c r="D39" s="451">
        <v>18</v>
      </c>
      <c r="E39" s="435"/>
      <c r="F39" s="417"/>
      <c r="G39" s="417"/>
      <c r="H39" s="417"/>
      <c r="I39" s="427"/>
      <c r="J39" s="427"/>
      <c r="K39" s="439"/>
    </row>
    <row r="40" spans="1:11">
      <c r="A40" s="439"/>
      <c r="B40" s="439"/>
      <c r="C40" s="448" t="s">
        <v>31</v>
      </c>
      <c r="D40" s="445">
        <v>18</v>
      </c>
      <c r="E40" s="435"/>
      <c r="F40" s="417"/>
      <c r="G40" s="417"/>
      <c r="H40" s="417"/>
      <c r="I40" s="428"/>
      <c r="J40" s="428"/>
      <c r="K40" s="439"/>
    </row>
    <row r="41" spans="1:11">
      <c r="A41" s="439"/>
      <c r="B41" s="447"/>
      <c r="C41" s="448" t="s">
        <v>0</v>
      </c>
      <c r="D41" s="445">
        <v>19</v>
      </c>
      <c r="E41" s="435"/>
      <c r="F41" s="417"/>
      <c r="G41" s="417"/>
      <c r="H41" s="417"/>
      <c r="I41" s="429"/>
      <c r="J41" s="430"/>
      <c r="K41" s="439"/>
    </row>
    <row r="42" spans="1:11">
      <c r="A42" s="439"/>
      <c r="B42" s="447"/>
      <c r="C42" s="448" t="s">
        <v>17</v>
      </c>
      <c r="D42" s="445">
        <v>19</v>
      </c>
      <c r="E42" s="435"/>
      <c r="F42" s="417"/>
      <c r="G42" s="417"/>
      <c r="H42" s="417"/>
      <c r="I42" s="429"/>
      <c r="J42" s="430"/>
      <c r="K42" s="439"/>
    </row>
    <row r="43" spans="1:11">
      <c r="A43" s="439"/>
      <c r="B43" s="447"/>
      <c r="C43" s="448" t="s">
        <v>1</v>
      </c>
      <c r="D43" s="452">
        <v>19</v>
      </c>
      <c r="E43" s="453"/>
      <c r="F43" s="431"/>
      <c r="G43" s="432"/>
      <c r="H43" s="431"/>
      <c r="I43" s="431"/>
      <c r="J43" s="431"/>
      <c r="K43" s="439"/>
    </row>
    <row r="44" spans="1:11">
      <c r="A44" s="439"/>
      <c r="B44" s="447"/>
      <c r="C44" s="448" t="s">
        <v>23</v>
      </c>
      <c r="D44" s="452">
        <v>19</v>
      </c>
      <c r="E44" s="453"/>
      <c r="F44" s="431"/>
      <c r="G44" s="432"/>
      <c r="H44" s="431"/>
      <c r="I44" s="431"/>
      <c r="J44" s="431"/>
      <c r="K44" s="439"/>
    </row>
    <row r="45" spans="1:11" ht="12.75" customHeight="1" thickBot="1">
      <c r="A45" s="439"/>
      <c r="B45" s="443"/>
      <c r="C45" s="443"/>
      <c r="D45" s="454"/>
      <c r="E45" s="437"/>
      <c r="F45" s="429"/>
      <c r="G45" s="432"/>
      <c r="H45" s="429"/>
      <c r="I45" s="429"/>
      <c r="J45" s="430"/>
      <c r="K45" s="439"/>
    </row>
    <row r="46" spans="1:11" ht="13.5" customHeight="1" thickBot="1">
      <c r="A46" s="439"/>
      <c r="B46" s="473"/>
      <c r="C46" s="450" t="s">
        <v>39</v>
      </c>
      <c r="D46" s="455">
        <v>20</v>
      </c>
      <c r="E46" s="437"/>
      <c r="F46" s="429"/>
      <c r="G46" s="432"/>
      <c r="H46" s="429"/>
      <c r="I46" s="429"/>
      <c r="J46" s="430"/>
      <c r="K46" s="439"/>
    </row>
    <row r="47" spans="1:11">
      <c r="A47" s="439"/>
      <c r="B47" s="439"/>
      <c r="C47" s="448" t="s">
        <v>48</v>
      </c>
      <c r="D47" s="452">
        <v>20</v>
      </c>
      <c r="E47" s="437"/>
      <c r="F47" s="429"/>
      <c r="G47" s="432"/>
      <c r="H47" s="429"/>
      <c r="I47" s="429"/>
      <c r="J47" s="430"/>
      <c r="K47" s="439"/>
    </row>
    <row r="48" spans="1:11" ht="12.75" customHeight="1">
      <c r="A48" s="439"/>
      <c r="B48" s="443"/>
      <c r="C48" s="456" t="s">
        <v>575</v>
      </c>
      <c r="D48" s="457">
        <v>21</v>
      </c>
      <c r="E48" s="437"/>
      <c r="F48" s="429"/>
      <c r="G48" s="432"/>
      <c r="H48" s="429"/>
      <c r="I48" s="429"/>
      <c r="J48" s="430"/>
      <c r="K48" s="439"/>
    </row>
    <row r="49" spans="1:11" ht="11.25" customHeight="1" thickBot="1">
      <c r="A49" s="439"/>
      <c r="B49" s="439"/>
      <c r="C49" s="456"/>
      <c r="D49" s="456"/>
      <c r="E49" s="437"/>
      <c r="F49" s="429"/>
      <c r="G49" s="432"/>
      <c r="H49" s="429"/>
      <c r="I49" s="429"/>
      <c r="J49" s="430"/>
      <c r="K49" s="439"/>
    </row>
    <row r="50" spans="1:11" ht="13.5" thickBot="1">
      <c r="A50" s="439"/>
      <c r="B50" s="469"/>
      <c r="C50" s="458" t="s">
        <v>4</v>
      </c>
      <c r="D50" s="455">
        <v>22</v>
      </c>
      <c r="E50" s="453"/>
      <c r="F50" s="431"/>
      <c r="G50" s="432"/>
      <c r="H50" s="431"/>
      <c r="I50" s="431"/>
      <c r="J50" s="431"/>
      <c r="K50" s="439"/>
    </row>
    <row r="51" spans="1:11" ht="23.25" customHeight="1">
      <c r="A51" s="439"/>
      <c r="B51" s="459"/>
      <c r="C51" s="460"/>
      <c r="D51" s="460"/>
      <c r="E51" s="437"/>
      <c r="F51" s="429"/>
      <c r="G51" s="432"/>
      <c r="H51" s="429"/>
      <c r="I51" s="429"/>
      <c r="J51" s="430"/>
      <c r="K51" s="439"/>
    </row>
    <row r="52" spans="1:11" ht="21" customHeight="1">
      <c r="A52" s="439"/>
      <c r="B52" s="439"/>
      <c r="C52" s="436"/>
      <c r="D52" s="436"/>
      <c r="E52" s="437"/>
      <c r="F52" s="429"/>
      <c r="G52" s="432"/>
      <c r="H52" s="429"/>
      <c r="I52" s="429"/>
      <c r="J52" s="430"/>
      <c r="K52" s="439"/>
    </row>
    <row r="53" spans="1:11" ht="19.5" customHeight="1">
      <c r="A53" s="439"/>
      <c r="B53" s="439"/>
      <c r="C53" s="468" t="s">
        <v>56</v>
      </c>
      <c r="D53" s="438"/>
      <c r="E53" s="437"/>
      <c r="F53" s="429"/>
      <c r="G53" s="432"/>
      <c r="H53" s="429"/>
      <c r="I53" s="429"/>
      <c r="J53" s="430"/>
      <c r="K53" s="439"/>
    </row>
    <row r="54" spans="1:11" ht="9.75" customHeight="1">
      <c r="A54" s="439"/>
      <c r="B54" s="439"/>
      <c r="C54" s="439"/>
      <c r="D54" s="438"/>
      <c r="E54" s="437"/>
      <c r="F54" s="429"/>
      <c r="G54" s="432"/>
      <c r="H54" s="429"/>
      <c r="I54" s="429"/>
      <c r="J54" s="430"/>
      <c r="K54" s="439"/>
    </row>
    <row r="55" spans="1:11" ht="22.5" customHeight="1">
      <c r="A55" s="439"/>
      <c r="B55" s="441" t="s">
        <v>458</v>
      </c>
      <c r="C55" s="1611" t="s">
        <v>674</v>
      </c>
      <c r="D55" s="1611"/>
      <c r="E55" s="1611"/>
      <c r="F55" s="429"/>
      <c r="G55" s="432"/>
      <c r="H55" s="429"/>
      <c r="I55" s="429"/>
      <c r="J55" s="430"/>
      <c r="K55" s="439"/>
    </row>
    <row r="56" spans="1:11" ht="22.5" customHeight="1">
      <c r="A56" s="439"/>
      <c r="B56" s="441" t="s">
        <v>458</v>
      </c>
      <c r="C56" s="549" t="s">
        <v>639</v>
      </c>
      <c r="D56" s="549"/>
      <c r="E56" s="550"/>
      <c r="F56" s="429"/>
      <c r="G56" s="432"/>
      <c r="H56" s="429"/>
      <c r="I56" s="429"/>
      <c r="J56" s="430"/>
      <c r="K56" s="439"/>
    </row>
    <row r="57" spans="1:11" s="204" customFormat="1" ht="18" customHeight="1">
      <c r="A57" s="442"/>
      <c r="B57" s="436"/>
      <c r="C57" s="436"/>
      <c r="D57" s="436"/>
      <c r="E57" s="436"/>
      <c r="F57" s="433"/>
      <c r="G57" s="433"/>
      <c r="H57" s="433"/>
      <c r="I57" s="433"/>
      <c r="J57" s="433"/>
      <c r="K57" s="442"/>
    </row>
    <row r="58" spans="1:11" ht="7.5" customHeight="1">
      <c r="A58" s="439"/>
      <c r="B58" s="439"/>
      <c r="C58" s="440"/>
      <c r="D58" s="440"/>
      <c r="E58" s="440"/>
      <c r="F58" s="440"/>
      <c r="G58" s="440"/>
      <c r="H58" s="440"/>
      <c r="I58" s="440"/>
      <c r="J58" s="440"/>
      <c r="K58" s="440"/>
    </row>
    <row r="59" spans="1:11" ht="21" customHeight="1"/>
    <row r="60" spans="1:11" ht="21" customHeight="1"/>
    <row r="70" spans="10:11" ht="8.25" customHeight="1"/>
    <row r="72" spans="10:11" ht="9" customHeight="1">
      <c r="K72" s="219"/>
    </row>
    <row r="73" spans="10:11" ht="8.25" customHeight="1">
      <c r="J73" s="1612"/>
      <c r="K73" s="1612"/>
    </row>
    <row r="74" spans="10:11" ht="9.75" customHeight="1"/>
  </sheetData>
  <mergeCells count="4">
    <mergeCell ref="B5:D5"/>
    <mergeCell ref="G25:I31"/>
    <mergeCell ref="C55:E55"/>
    <mergeCell ref="J73:K73"/>
  </mergeCells>
  <printOptions horizontalCentered="1"/>
  <pageMargins left="0.15748031496062992" right="0.15748031496062992" top="0.19685039370078741" bottom="0.19685039370078741" header="0" footer="0"/>
  <pageSetup paperSize="9" orientation="portrait" r:id="rId1"/>
  <headerFooter alignWithMargins="0"/>
  <drawing r:id="rId2"/>
</worksheet>
</file>

<file path=xl/worksheets/sheet10.xml><?xml version="1.0" encoding="utf-8"?>
<worksheet xmlns="http://schemas.openxmlformats.org/spreadsheetml/2006/main" xmlns:r="http://schemas.openxmlformats.org/officeDocument/2006/relationships">
  <sheetPr>
    <tabColor theme="6"/>
  </sheetPr>
  <dimension ref="A1:Z107"/>
  <sheetViews>
    <sheetView zoomScaleNormal="100" workbookViewId="0"/>
  </sheetViews>
  <sheetFormatPr defaultRowHeight="12.75"/>
  <cols>
    <col min="1" max="1" width="1" style="656" customWidth="1"/>
    <col min="2" max="2" width="2.5703125" style="656" customWidth="1"/>
    <col min="3" max="3" width="1" style="656" customWidth="1"/>
    <col min="4" max="4" width="11.85546875" style="656" customWidth="1"/>
    <col min="5" max="5" width="0.5703125" style="656" customWidth="1"/>
    <col min="6" max="6" width="14.42578125" style="1165" customWidth="1"/>
    <col min="7" max="7" width="0.28515625" style="656" customWidth="1"/>
    <col min="8" max="8" width="8" style="656" customWidth="1"/>
    <col min="9" max="9" width="0.28515625" style="656" customWidth="1"/>
    <col min="10" max="10" width="8" style="656" customWidth="1"/>
    <col min="11" max="11" width="0.28515625" style="656" customWidth="1"/>
    <col min="12" max="12" width="8.7109375" style="656" customWidth="1"/>
    <col min="13" max="13" width="0.28515625" style="656" customWidth="1"/>
    <col min="14" max="14" width="8" style="656" customWidth="1"/>
    <col min="15" max="15" width="0.28515625" style="656" customWidth="1"/>
    <col min="16" max="16" width="8" style="656" customWidth="1"/>
    <col min="17" max="17" width="0.28515625" style="656" customWidth="1"/>
    <col min="18" max="18" width="8.7109375" style="656" customWidth="1"/>
    <col min="19" max="19" width="0.28515625" style="656" customWidth="1"/>
    <col min="20" max="20" width="8" style="656" customWidth="1"/>
    <col min="21" max="21" width="0.28515625" style="656" customWidth="1"/>
    <col min="22" max="22" width="8.7109375" style="656" customWidth="1"/>
    <col min="23" max="23" width="2.5703125" style="656" customWidth="1"/>
    <col min="24" max="24" width="1" style="656" customWidth="1"/>
    <col min="25" max="16384" width="9.140625" style="656"/>
  </cols>
  <sheetData>
    <row r="1" spans="1:26" ht="13.5" customHeight="1">
      <c r="A1" s="651"/>
      <c r="B1" s="1146"/>
      <c r="C1" s="1731"/>
      <c r="D1" s="1731"/>
      <c r="E1" s="655"/>
      <c r="F1" s="1147"/>
      <c r="G1" s="655"/>
      <c r="H1" s="655"/>
      <c r="I1" s="655"/>
      <c r="J1" s="655"/>
      <c r="K1" s="655"/>
      <c r="L1" s="655"/>
      <c r="M1" s="655"/>
      <c r="N1" s="655"/>
      <c r="O1" s="655"/>
      <c r="P1" s="1732" t="s">
        <v>482</v>
      </c>
      <c r="Q1" s="1732"/>
      <c r="R1" s="1732"/>
      <c r="S1" s="1732"/>
      <c r="T1" s="1732"/>
      <c r="U1" s="1732"/>
      <c r="V1" s="1732"/>
      <c r="W1" s="1732"/>
      <c r="X1" s="651"/>
    </row>
    <row r="2" spans="1:26" ht="6" customHeight="1">
      <c r="A2" s="651"/>
      <c r="B2" s="879"/>
      <c r="C2" s="1138"/>
      <c r="D2" s="1138"/>
      <c r="E2" s="1148"/>
      <c r="F2" s="1149"/>
      <c r="G2" s="1148"/>
      <c r="H2" s="1148"/>
      <c r="I2" s="1148"/>
      <c r="J2" s="1148"/>
      <c r="K2" s="1148"/>
      <c r="L2" s="661"/>
      <c r="M2" s="661"/>
      <c r="N2" s="661"/>
      <c r="O2" s="661"/>
      <c r="P2" s="661"/>
      <c r="Q2" s="661"/>
      <c r="R2" s="661"/>
      <c r="S2" s="661"/>
      <c r="T2" s="661"/>
      <c r="U2" s="661"/>
      <c r="V2" s="1733" t="s">
        <v>78</v>
      </c>
      <c r="W2" s="661"/>
      <c r="X2" s="651"/>
    </row>
    <row r="3" spans="1:26" ht="6.75" customHeight="1" thickBot="1">
      <c r="A3" s="651"/>
      <c r="B3" s="779"/>
      <c r="C3" s="661"/>
      <c r="D3" s="661"/>
      <c r="E3" s="661"/>
      <c r="F3" s="1150"/>
      <c r="G3" s="661"/>
      <c r="H3" s="661"/>
      <c r="I3" s="661"/>
      <c r="J3" s="661"/>
      <c r="K3" s="661"/>
      <c r="L3" s="661"/>
      <c r="M3" s="661"/>
      <c r="N3" s="661"/>
      <c r="O3" s="661"/>
      <c r="P3" s="661"/>
      <c r="Q3" s="661"/>
      <c r="R3" s="661"/>
      <c r="S3" s="661"/>
      <c r="T3" s="661"/>
      <c r="U3" s="661"/>
      <c r="V3" s="1734"/>
      <c r="W3" s="1132"/>
      <c r="X3" s="651"/>
    </row>
    <row r="4" spans="1:26" s="665" customFormat="1" ht="13.5" customHeight="1" thickBot="1">
      <c r="A4" s="663"/>
      <c r="B4" s="1112"/>
      <c r="C4" s="1735" t="s">
        <v>305</v>
      </c>
      <c r="D4" s="1736"/>
      <c r="E4" s="1736"/>
      <c r="F4" s="1736"/>
      <c r="G4" s="1736"/>
      <c r="H4" s="1736"/>
      <c r="I4" s="1736"/>
      <c r="J4" s="1736"/>
      <c r="K4" s="1736"/>
      <c r="L4" s="1736"/>
      <c r="M4" s="1736"/>
      <c r="N4" s="1736"/>
      <c r="O4" s="1736"/>
      <c r="P4" s="1736"/>
      <c r="Q4" s="1736"/>
      <c r="R4" s="1736"/>
      <c r="S4" s="1736"/>
      <c r="T4" s="1736"/>
      <c r="U4" s="1736"/>
      <c r="V4" s="1737"/>
      <c r="W4" s="661"/>
      <c r="X4" s="661"/>
    </row>
    <row r="5" spans="1:26" ht="4.5" customHeight="1">
      <c r="A5" s="651"/>
      <c r="B5" s="779"/>
      <c r="C5" s="1738" t="s">
        <v>197</v>
      </c>
      <c r="D5" s="1738"/>
      <c r="E5" s="666"/>
      <c r="F5" s="1113"/>
      <c r="G5" s="1113"/>
      <c r="H5" s="1113"/>
      <c r="I5" s="1113"/>
      <c r="J5" s="1113"/>
      <c r="K5" s="1113"/>
      <c r="L5" s="1113"/>
      <c r="M5" s="1113"/>
      <c r="N5" s="1113"/>
      <c r="O5" s="1113"/>
      <c r="Q5" s="1113"/>
      <c r="R5" s="1113"/>
      <c r="S5" s="1113"/>
      <c r="T5" s="1113"/>
      <c r="U5" s="1113"/>
      <c r="V5" s="1113"/>
      <c r="W5" s="661"/>
      <c r="X5" s="661"/>
    </row>
    <row r="6" spans="1:26" ht="12" customHeight="1">
      <c r="A6" s="651"/>
      <c r="B6" s="779"/>
      <c r="C6" s="1739"/>
      <c r="D6" s="1739"/>
      <c r="E6" s="666"/>
      <c r="F6" s="1740">
        <v>2012</v>
      </c>
      <c r="G6" s="1740"/>
      <c r="H6" s="1740"/>
      <c r="I6" s="1740"/>
      <c r="J6" s="1740"/>
      <c r="K6" s="1740"/>
      <c r="L6" s="1740"/>
      <c r="M6" s="1740"/>
      <c r="N6" s="1740"/>
      <c r="O6" s="1740"/>
      <c r="P6" s="1740"/>
      <c r="Q6" s="1740"/>
      <c r="R6" s="1740"/>
      <c r="S6" s="1114"/>
      <c r="T6" s="1740">
        <v>2013</v>
      </c>
      <c r="U6" s="1740"/>
      <c r="V6" s="1740"/>
      <c r="W6" s="661"/>
      <c r="X6" s="661"/>
    </row>
    <row r="7" spans="1:26" ht="12" customHeight="1">
      <c r="A7" s="651"/>
      <c r="B7" s="779"/>
      <c r="C7" s="666"/>
      <c r="D7" s="666"/>
      <c r="E7" s="666"/>
      <c r="F7" s="1133" t="s">
        <v>222</v>
      </c>
      <c r="G7" s="669"/>
      <c r="H7" s="1741" t="s">
        <v>223</v>
      </c>
      <c r="I7" s="1741"/>
      <c r="J7" s="1741"/>
      <c r="K7" s="669"/>
      <c r="L7" s="1741" t="s">
        <v>224</v>
      </c>
      <c r="M7" s="1741"/>
      <c r="N7" s="1741"/>
      <c r="O7" s="1114"/>
      <c r="P7" s="1741" t="s">
        <v>221</v>
      </c>
      <c r="Q7" s="1741"/>
      <c r="R7" s="1741"/>
      <c r="S7" s="1114"/>
      <c r="T7" s="1741" t="s">
        <v>222</v>
      </c>
      <c r="U7" s="1741"/>
      <c r="V7" s="1741"/>
      <c r="W7" s="661"/>
      <c r="X7" s="661"/>
    </row>
    <row r="8" spans="1:26" ht="13.5" customHeight="1">
      <c r="A8" s="651"/>
      <c r="B8" s="1151"/>
      <c r="C8" s="1721" t="s">
        <v>76</v>
      </c>
      <c r="D8" s="1721"/>
      <c r="E8" s="1131"/>
      <c r="F8" s="1152">
        <v>1006.9</v>
      </c>
      <c r="G8" s="1135"/>
      <c r="H8" s="1742">
        <v>1013.3</v>
      </c>
      <c r="I8" s="1742"/>
      <c r="J8" s="1742"/>
      <c r="K8" s="1153"/>
      <c r="L8" s="1742">
        <v>924</v>
      </c>
      <c r="M8" s="1742"/>
      <c r="N8" s="1742"/>
      <c r="O8" s="1154"/>
      <c r="P8" s="1742">
        <v>928.3</v>
      </c>
      <c r="Q8" s="1742"/>
      <c r="R8" s="1742"/>
      <c r="S8" s="1154"/>
      <c r="T8" s="1742">
        <v>895.8</v>
      </c>
      <c r="U8" s="1742"/>
      <c r="V8" s="1742"/>
      <c r="W8" s="1155"/>
      <c r="X8" s="661"/>
      <c r="Y8" s="1306"/>
      <c r="Z8" s="770"/>
    </row>
    <row r="9" spans="1:26" ht="12" customHeight="1">
      <c r="A9" s="651"/>
      <c r="B9" s="779"/>
      <c r="C9" s="1680" t="s">
        <v>80</v>
      </c>
      <c r="D9" s="1680"/>
      <c r="E9" s="666"/>
      <c r="F9" s="1156">
        <v>504.2</v>
      </c>
      <c r="G9" s="715"/>
      <c r="H9" s="1743">
        <v>507.2</v>
      </c>
      <c r="I9" s="1743"/>
      <c r="J9" s="1743"/>
      <c r="K9" s="275"/>
      <c r="L9" s="1743">
        <v>466.5</v>
      </c>
      <c r="M9" s="1743"/>
      <c r="N9" s="1743"/>
      <c r="O9" s="1157"/>
      <c r="P9" s="1743">
        <v>453.5</v>
      </c>
      <c r="Q9" s="1743"/>
      <c r="R9" s="1743"/>
      <c r="S9" s="1157"/>
      <c r="T9" s="1743">
        <v>446.6</v>
      </c>
      <c r="U9" s="1743"/>
      <c r="V9" s="1743"/>
      <c r="W9" s="661"/>
      <c r="X9" s="110"/>
      <c r="Y9" s="770"/>
    </row>
    <row r="10" spans="1:26" ht="12" customHeight="1">
      <c r="A10" s="651"/>
      <c r="B10" s="779"/>
      <c r="C10" s="1680" t="s">
        <v>79</v>
      </c>
      <c r="D10" s="1680"/>
      <c r="E10" s="666"/>
      <c r="F10" s="1156">
        <v>502.8</v>
      </c>
      <c r="G10" s="715"/>
      <c r="H10" s="1743">
        <v>506.1</v>
      </c>
      <c r="I10" s="1743"/>
      <c r="J10" s="1743"/>
      <c r="K10" s="275"/>
      <c r="L10" s="1743">
        <v>457.5</v>
      </c>
      <c r="M10" s="1743"/>
      <c r="N10" s="1743"/>
      <c r="O10" s="1157"/>
      <c r="P10" s="1743">
        <v>474.7</v>
      </c>
      <c r="Q10" s="1743"/>
      <c r="R10" s="1743"/>
      <c r="S10" s="1157"/>
      <c r="T10" s="1743">
        <v>449.2</v>
      </c>
      <c r="U10" s="1743"/>
      <c r="V10" s="1743"/>
      <c r="W10" s="110"/>
      <c r="X10" s="110"/>
    </row>
    <row r="11" spans="1:26" ht="3.75" customHeight="1">
      <c r="A11" s="651"/>
      <c r="B11" s="779"/>
      <c r="C11" s="1680"/>
      <c r="D11" s="1680"/>
      <c r="E11" s="773"/>
      <c r="F11" s="1156"/>
      <c r="G11" s="1158"/>
      <c r="H11" s="1743"/>
      <c r="I11" s="1743"/>
      <c r="J11" s="1743"/>
      <c r="K11" s="275"/>
      <c r="L11" s="1743"/>
      <c r="M11" s="1743"/>
      <c r="N11" s="1743"/>
      <c r="O11" s="1157"/>
      <c r="P11" s="1743"/>
      <c r="Q11" s="1743"/>
      <c r="R11" s="1743"/>
      <c r="S11" s="1157"/>
      <c r="T11" s="1743"/>
      <c r="U11" s="1743"/>
      <c r="V11" s="1743"/>
      <c r="W11" s="659"/>
      <c r="X11" s="659"/>
    </row>
    <row r="12" spans="1:26" ht="12" customHeight="1">
      <c r="A12" s="651"/>
      <c r="B12" s="779"/>
      <c r="C12" s="1680" t="s">
        <v>306</v>
      </c>
      <c r="D12" s="1680"/>
      <c r="E12" s="666"/>
      <c r="F12" s="1156">
        <v>688.7</v>
      </c>
      <c r="G12" s="715"/>
      <c r="H12" s="1743">
        <v>709.3</v>
      </c>
      <c r="I12" s="1743"/>
      <c r="J12" s="1743"/>
      <c r="K12" s="275"/>
      <c r="L12" s="1743">
        <v>673.3</v>
      </c>
      <c r="M12" s="1743"/>
      <c r="N12" s="1743"/>
      <c r="O12" s="1157"/>
      <c r="P12" s="1743">
        <v>683.1</v>
      </c>
      <c r="Q12" s="1743"/>
      <c r="R12" s="1743"/>
      <c r="S12" s="1157"/>
      <c r="T12" s="1743">
        <v>680.5</v>
      </c>
      <c r="U12" s="1743"/>
      <c r="V12" s="1743"/>
      <c r="W12" s="110"/>
      <c r="X12" s="110"/>
      <c r="Y12" s="770"/>
    </row>
    <row r="13" spans="1:26" ht="12" customHeight="1">
      <c r="A13" s="651"/>
      <c r="B13" s="779"/>
      <c r="C13" s="145"/>
      <c r="D13" s="1136" t="s">
        <v>80</v>
      </c>
      <c r="E13" s="666"/>
      <c r="F13" s="1159">
        <v>344.5</v>
      </c>
      <c r="G13" s="1134"/>
      <c r="H13" s="1744">
        <v>347.6</v>
      </c>
      <c r="I13" s="1744"/>
      <c r="J13" s="1744"/>
      <c r="K13" s="276"/>
      <c r="L13" s="1744">
        <v>332.3</v>
      </c>
      <c r="M13" s="1744"/>
      <c r="N13" s="1744"/>
      <c r="O13" s="1157"/>
      <c r="P13" s="1744">
        <v>331.1</v>
      </c>
      <c r="Q13" s="1744"/>
      <c r="R13" s="1744"/>
      <c r="S13" s="1157"/>
      <c r="T13" s="1744">
        <v>333.4</v>
      </c>
      <c r="U13" s="1744"/>
      <c r="V13" s="1744"/>
      <c r="W13" s="16"/>
      <c r="X13" s="16"/>
    </row>
    <row r="14" spans="1:26" ht="12" customHeight="1">
      <c r="A14" s="651"/>
      <c r="B14" s="779"/>
      <c r="C14" s="145"/>
      <c r="D14" s="1136" t="s">
        <v>79</v>
      </c>
      <c r="E14" s="666"/>
      <c r="F14" s="1159">
        <v>344.3</v>
      </c>
      <c r="G14" s="1134"/>
      <c r="H14" s="1744">
        <v>361.7</v>
      </c>
      <c r="I14" s="1744"/>
      <c r="J14" s="1744"/>
      <c r="K14" s="276"/>
      <c r="L14" s="1744">
        <v>341</v>
      </c>
      <c r="M14" s="1744"/>
      <c r="N14" s="1744"/>
      <c r="O14" s="1157"/>
      <c r="P14" s="1744">
        <v>352.1</v>
      </c>
      <c r="Q14" s="1744"/>
      <c r="R14" s="1744"/>
      <c r="S14" s="1157"/>
      <c r="T14" s="1744">
        <v>347.1</v>
      </c>
      <c r="U14" s="1744"/>
      <c r="V14" s="1744"/>
      <c r="W14" s="16"/>
      <c r="X14" s="16"/>
    </row>
    <row r="15" spans="1:26" ht="3.75" customHeight="1">
      <c r="A15" s="651"/>
      <c r="B15" s="779"/>
      <c r="C15" s="145"/>
      <c r="D15" s="1136"/>
      <c r="E15" s="666"/>
      <c r="F15" s="1156"/>
      <c r="G15" s="715"/>
      <c r="H15" s="1743"/>
      <c r="I15" s="1743"/>
      <c r="J15" s="1743"/>
      <c r="K15" s="275"/>
      <c r="L15" s="1743"/>
      <c r="M15" s="1743"/>
      <c r="N15" s="1743"/>
      <c r="O15" s="1157"/>
      <c r="P15" s="1743"/>
      <c r="Q15" s="1743"/>
      <c r="R15" s="1743"/>
      <c r="S15" s="1157"/>
      <c r="T15" s="1743"/>
      <c r="U15" s="1743"/>
      <c r="V15" s="1743"/>
      <c r="W15" s="16"/>
      <c r="X15" s="16"/>
    </row>
    <row r="16" spans="1:26" ht="12" customHeight="1">
      <c r="A16" s="651"/>
      <c r="B16" s="779"/>
      <c r="C16" s="1680" t="s">
        <v>199</v>
      </c>
      <c r="D16" s="1680"/>
      <c r="E16" s="666"/>
      <c r="F16" s="1156">
        <v>253.2</v>
      </c>
      <c r="G16" s="715"/>
      <c r="H16" s="1743">
        <v>244.5</v>
      </c>
      <c r="I16" s="1743"/>
      <c r="J16" s="1743"/>
      <c r="K16" s="275"/>
      <c r="L16" s="1743">
        <v>203.2</v>
      </c>
      <c r="M16" s="1743"/>
      <c r="N16" s="1743"/>
      <c r="O16" s="1157"/>
      <c r="P16" s="1743">
        <v>205.20000000000002</v>
      </c>
      <c r="Q16" s="1743"/>
      <c r="R16" s="1743"/>
      <c r="S16" s="1157"/>
      <c r="T16" s="1743">
        <v>184.2</v>
      </c>
      <c r="U16" s="1743"/>
      <c r="V16" s="1743"/>
      <c r="W16" s="230"/>
      <c r="X16" s="110"/>
    </row>
    <row r="17" spans="1:25" ht="12" customHeight="1">
      <c r="A17" s="651"/>
      <c r="B17" s="779"/>
      <c r="C17" s="145"/>
      <c r="D17" s="1136" t="s">
        <v>80</v>
      </c>
      <c r="E17" s="666"/>
      <c r="F17" s="1159">
        <v>129.4</v>
      </c>
      <c r="G17" s="1134"/>
      <c r="H17" s="1744">
        <v>130.19999999999999</v>
      </c>
      <c r="I17" s="1744"/>
      <c r="J17" s="1744"/>
      <c r="K17" s="276"/>
      <c r="L17" s="1744">
        <v>112</v>
      </c>
      <c r="M17" s="1744"/>
      <c r="N17" s="1744"/>
      <c r="O17" s="1157"/>
      <c r="P17" s="1744">
        <v>104.39999999999999</v>
      </c>
      <c r="Q17" s="1744"/>
      <c r="R17" s="1744"/>
      <c r="S17" s="1157"/>
      <c r="T17" s="1744">
        <v>97.7</v>
      </c>
      <c r="U17" s="1744"/>
      <c r="V17" s="1744"/>
      <c r="W17" s="16"/>
      <c r="X17" s="16"/>
    </row>
    <row r="18" spans="1:25" ht="12" customHeight="1">
      <c r="A18" s="651"/>
      <c r="B18" s="779"/>
      <c r="C18" s="145"/>
      <c r="D18" s="1136" t="s">
        <v>79</v>
      </c>
      <c r="E18" s="666"/>
      <c r="F18" s="1159">
        <v>123.8</v>
      </c>
      <c r="G18" s="1134"/>
      <c r="H18" s="1744">
        <v>114.4</v>
      </c>
      <c r="I18" s="1744"/>
      <c r="J18" s="1744"/>
      <c r="K18" s="276"/>
      <c r="L18" s="1744">
        <v>91.1</v>
      </c>
      <c r="M18" s="1744"/>
      <c r="N18" s="1744"/>
      <c r="O18" s="1157"/>
      <c r="P18" s="1744">
        <v>101.00000000000001</v>
      </c>
      <c r="Q18" s="1744"/>
      <c r="R18" s="1744"/>
      <c r="S18" s="1157"/>
      <c r="T18" s="1744">
        <v>86.5</v>
      </c>
      <c r="U18" s="1744"/>
      <c r="V18" s="1744"/>
      <c r="W18" s="16"/>
      <c r="X18" s="16"/>
    </row>
    <row r="19" spans="1:25" ht="3.75" customHeight="1">
      <c r="A19" s="651"/>
      <c r="B19" s="779"/>
      <c r="C19" s="145"/>
      <c r="D19" s="1136"/>
      <c r="E19" s="666"/>
      <c r="F19" s="1156"/>
      <c r="G19" s="1134"/>
      <c r="H19" s="1743"/>
      <c r="I19" s="1743"/>
      <c r="J19" s="1743"/>
      <c r="K19" s="276"/>
      <c r="L19" s="1743"/>
      <c r="M19" s="1743"/>
      <c r="N19" s="1743"/>
      <c r="O19" s="1157"/>
      <c r="P19" s="1743"/>
      <c r="Q19" s="1743"/>
      <c r="R19" s="1743"/>
      <c r="S19" s="1157"/>
      <c r="T19" s="1743"/>
      <c r="U19" s="1743"/>
      <c r="V19" s="1743"/>
      <c r="W19" s="16"/>
      <c r="X19" s="16"/>
    </row>
    <row r="20" spans="1:25" ht="12" customHeight="1">
      <c r="A20" s="651"/>
      <c r="B20" s="779"/>
      <c r="C20" s="1680" t="s">
        <v>307</v>
      </c>
      <c r="D20" s="1680"/>
      <c r="E20" s="666"/>
      <c r="F20" s="1156">
        <v>65.2</v>
      </c>
      <c r="G20" s="715"/>
      <c r="H20" s="1743">
        <v>59.4</v>
      </c>
      <c r="I20" s="1743"/>
      <c r="J20" s="1743"/>
      <c r="K20" s="275"/>
      <c r="L20" s="1743">
        <v>47.5</v>
      </c>
      <c r="M20" s="1743"/>
      <c r="N20" s="1743"/>
      <c r="O20" s="1157"/>
      <c r="P20" s="1743">
        <v>39.799999999999997</v>
      </c>
      <c r="Q20" s="1743"/>
      <c r="R20" s="1743"/>
      <c r="S20" s="715"/>
      <c r="T20" s="1743">
        <v>31.099999999999998</v>
      </c>
      <c r="U20" s="1743"/>
      <c r="V20" s="1743"/>
      <c r="W20" s="230"/>
      <c r="X20" s="110"/>
    </row>
    <row r="21" spans="1:25" ht="12" customHeight="1">
      <c r="A21" s="651"/>
      <c r="B21" s="779"/>
      <c r="C21" s="145"/>
      <c r="D21" s="1136" t="s">
        <v>80</v>
      </c>
      <c r="E21" s="666"/>
      <c r="F21" s="1159">
        <v>30.5</v>
      </c>
      <c r="G21" s="1134"/>
      <c r="H21" s="1744">
        <v>29.5</v>
      </c>
      <c r="I21" s="1744"/>
      <c r="J21" s="1744"/>
      <c r="K21" s="276"/>
      <c r="L21" s="1744">
        <v>22</v>
      </c>
      <c r="M21" s="1744"/>
      <c r="N21" s="1744"/>
      <c r="O21" s="1157"/>
      <c r="P21" s="1744">
        <v>18.3</v>
      </c>
      <c r="Q21" s="1744"/>
      <c r="R21" s="1744"/>
      <c r="S21" s="1134"/>
      <c r="T21" s="1744">
        <v>18.3</v>
      </c>
      <c r="U21" s="1744"/>
      <c r="V21" s="1744"/>
      <c r="W21" s="16"/>
      <c r="X21" s="16"/>
      <c r="Y21" s="1381"/>
    </row>
    <row r="22" spans="1:25" ht="12" customHeight="1">
      <c r="A22" s="651"/>
      <c r="B22" s="779"/>
      <c r="C22" s="145"/>
      <c r="D22" s="1136" t="s">
        <v>79</v>
      </c>
      <c r="E22" s="666"/>
      <c r="F22" s="1159">
        <v>34.6</v>
      </c>
      <c r="G22" s="273"/>
      <c r="H22" s="1744">
        <v>30.1</v>
      </c>
      <c r="I22" s="1744"/>
      <c r="J22" s="1744"/>
      <c r="K22" s="276"/>
      <c r="L22" s="1744">
        <v>25.4</v>
      </c>
      <c r="M22" s="1744"/>
      <c r="N22" s="1744"/>
      <c r="O22" s="857"/>
      <c r="P22" s="1744">
        <v>21.700000000000003</v>
      </c>
      <c r="Q22" s="1744"/>
      <c r="R22" s="1744"/>
      <c r="S22" s="1134"/>
      <c r="T22" s="1744">
        <v>15.5</v>
      </c>
      <c r="U22" s="1744"/>
      <c r="V22" s="1744"/>
      <c r="W22" s="16"/>
      <c r="X22" s="16"/>
    </row>
    <row r="23" spans="1:25" ht="2.25" customHeight="1">
      <c r="A23" s="651"/>
      <c r="B23" s="779"/>
      <c r="C23" s="145"/>
      <c r="D23" s="145"/>
      <c r="E23" s="666"/>
      <c r="F23" s="1150"/>
      <c r="G23" s="661"/>
      <c r="H23" s="661"/>
      <c r="I23" s="661"/>
      <c r="J23" s="16"/>
      <c r="K23" s="16"/>
      <c r="L23" s="16"/>
      <c r="M23" s="16"/>
      <c r="N23" s="16"/>
      <c r="O23" s="16"/>
      <c r="P23" s="16"/>
      <c r="Q23" s="16"/>
      <c r="R23" s="661"/>
      <c r="S23" s="661"/>
      <c r="T23" s="1160"/>
      <c r="U23" s="1160"/>
      <c r="V23" s="1160"/>
      <c r="W23" s="661"/>
      <c r="X23" s="651"/>
    </row>
    <row r="24" spans="1:25" ht="12" customHeight="1">
      <c r="A24" s="651"/>
      <c r="B24" s="779"/>
      <c r="C24" s="785" t="s">
        <v>308</v>
      </c>
      <c r="D24" s="141"/>
      <c r="E24" s="141"/>
      <c r="F24" s="718"/>
      <c r="G24" s="141"/>
      <c r="H24" s="141"/>
      <c r="I24" s="141"/>
      <c r="J24" s="1161" t="s">
        <v>111</v>
      </c>
      <c r="K24" s="141"/>
      <c r="L24" s="141"/>
      <c r="M24" s="141"/>
      <c r="N24" s="141"/>
      <c r="O24" s="141"/>
      <c r="P24" s="141"/>
      <c r="Q24" s="141"/>
      <c r="R24" s="141"/>
      <c r="S24" s="141"/>
      <c r="T24" s="141"/>
      <c r="U24" s="141"/>
      <c r="V24" s="141"/>
      <c r="W24" s="661"/>
      <c r="X24" s="651"/>
    </row>
    <row r="25" spans="1:25" ht="6" customHeight="1" thickBot="1">
      <c r="A25" s="651"/>
      <c r="B25" s="779"/>
      <c r="C25" s="1162"/>
      <c r="D25" s="666"/>
      <c r="E25" s="666"/>
      <c r="F25" s="1163"/>
      <c r="G25" s="666"/>
      <c r="H25" s="666"/>
      <c r="I25" s="666"/>
      <c r="J25" s="666"/>
      <c r="K25" s="666"/>
      <c r="L25" s="881"/>
      <c r="M25" s="881"/>
      <c r="N25" s="881"/>
      <c r="O25" s="881"/>
      <c r="P25" s="881"/>
      <c r="Q25" s="881"/>
      <c r="R25" s="881"/>
      <c r="S25" s="881"/>
      <c r="T25" s="881"/>
      <c r="U25" s="881"/>
      <c r="V25" s="1132"/>
      <c r="W25" s="661"/>
      <c r="X25" s="651"/>
    </row>
    <row r="26" spans="1:25" ht="13.5" thickBot="1">
      <c r="A26" s="651"/>
      <c r="B26" s="779"/>
      <c r="C26" s="1749" t="s">
        <v>16</v>
      </c>
      <c r="D26" s="1750"/>
      <c r="E26" s="1750"/>
      <c r="F26" s="1750"/>
      <c r="G26" s="1750"/>
      <c r="H26" s="1750"/>
      <c r="I26" s="1750"/>
      <c r="J26" s="1750"/>
      <c r="K26" s="1750"/>
      <c r="L26" s="1750"/>
      <c r="M26" s="1750"/>
      <c r="N26" s="1750"/>
      <c r="O26" s="1750"/>
      <c r="P26" s="1750"/>
      <c r="Q26" s="1750"/>
      <c r="R26" s="1750"/>
      <c r="S26" s="1750"/>
      <c r="T26" s="1750"/>
      <c r="U26" s="1750"/>
      <c r="V26" s="1751"/>
      <c r="W26" s="661"/>
      <c r="X26" s="651"/>
    </row>
    <row r="27" spans="1:25" ht="3" customHeight="1">
      <c r="A27" s="651"/>
      <c r="B27" s="779"/>
      <c r="C27" s="661"/>
      <c r="D27" s="661"/>
      <c r="E27" s="661"/>
      <c r="F27" s="1150"/>
      <c r="G27" s="661"/>
      <c r="H27" s="661"/>
      <c r="I27" s="661"/>
      <c r="J27" s="661"/>
      <c r="K27" s="661"/>
      <c r="L27" s="661"/>
      <c r="M27" s="661"/>
      <c r="N27" s="661"/>
      <c r="O27" s="661"/>
      <c r="P27" s="661"/>
      <c r="Q27" s="661"/>
      <c r="R27" s="1115"/>
      <c r="S27" s="839"/>
      <c r="T27" s="1115"/>
      <c r="U27" s="1115"/>
      <c r="V27" s="1132"/>
      <c r="W27" s="661"/>
      <c r="X27" s="651"/>
    </row>
    <row r="28" spans="1:25" ht="13.5" customHeight="1">
      <c r="A28" s="651"/>
      <c r="B28" s="779"/>
      <c r="C28" s="1752" t="s">
        <v>309</v>
      </c>
      <c r="D28" s="1753"/>
      <c r="E28" s="1753"/>
      <c r="F28" s="1753"/>
      <c r="G28" s="1753"/>
      <c r="H28" s="1753"/>
      <c r="I28" s="1753"/>
      <c r="J28" s="1753"/>
      <c r="K28" s="1753"/>
      <c r="L28" s="1753"/>
      <c r="M28" s="1753"/>
      <c r="N28" s="1753"/>
      <c r="O28" s="1753"/>
      <c r="P28" s="1753"/>
      <c r="Q28" s="1753"/>
      <c r="R28" s="1753"/>
      <c r="S28" s="1753"/>
      <c r="T28" s="1753"/>
      <c r="U28" s="1753"/>
      <c r="V28" s="1754"/>
      <c r="W28" s="661"/>
      <c r="X28" s="651"/>
    </row>
    <row r="29" spans="1:25" ht="3.75" customHeight="1">
      <c r="A29" s="651"/>
      <c r="B29" s="779"/>
      <c r="C29" s="1745" t="s">
        <v>86</v>
      </c>
      <c r="D29" s="1745"/>
      <c r="E29" s="1164"/>
      <c r="G29" s="838"/>
      <c r="H29" s="838"/>
      <c r="I29" s="1164"/>
      <c r="K29" s="838"/>
      <c r="L29" s="838"/>
      <c r="M29" s="1164"/>
      <c r="O29" s="1164"/>
      <c r="Q29" s="838"/>
      <c r="R29" s="838"/>
      <c r="S29" s="1164"/>
      <c r="T29" s="651"/>
      <c r="U29" s="651"/>
      <c r="V29" s="838"/>
      <c r="W29" s="661"/>
      <c r="X29" s="651"/>
    </row>
    <row r="30" spans="1:25" ht="11.25" customHeight="1">
      <c r="A30" s="651"/>
      <c r="B30" s="779"/>
      <c r="C30" s="1727"/>
      <c r="D30" s="1727"/>
      <c r="E30" s="651"/>
      <c r="G30" s="1166"/>
      <c r="H30" s="1167">
        <v>2011</v>
      </c>
      <c r="I30" s="1168"/>
      <c r="J30" s="1746" t="s">
        <v>515</v>
      </c>
      <c r="K30" s="1746"/>
      <c r="L30" s="1746"/>
      <c r="M30" s="838"/>
      <c r="N30" s="1169">
        <v>2012</v>
      </c>
      <c r="O30" s="1168"/>
      <c r="P30" s="1747" t="s">
        <v>387</v>
      </c>
      <c r="Q30" s="1747"/>
      <c r="R30" s="1747"/>
      <c r="S30" s="1168"/>
      <c r="T30" s="1747" t="s">
        <v>516</v>
      </c>
      <c r="U30" s="1747"/>
      <c r="V30" s="1747"/>
      <c r="W30" s="659"/>
      <c r="X30" s="651"/>
    </row>
    <row r="31" spans="1:25" s="665" customFormat="1" ht="21.75" customHeight="1">
      <c r="A31" s="663"/>
      <c r="B31" s="1112"/>
      <c r="C31" s="1170"/>
      <c r="D31" s="1170"/>
      <c r="E31" s="1170"/>
      <c r="F31" s="1171"/>
      <c r="G31" s="1166"/>
      <c r="H31" s="1166" t="s">
        <v>310</v>
      </c>
      <c r="I31" s="1172"/>
      <c r="J31" s="1173" t="s">
        <v>311</v>
      </c>
      <c r="K31" s="1174"/>
      <c r="L31" s="1175" t="s">
        <v>312</v>
      </c>
      <c r="M31" s="1172"/>
      <c r="N31" s="1176" t="s">
        <v>310</v>
      </c>
      <c r="O31" s="1114"/>
      <c r="P31" s="1173" t="s">
        <v>311</v>
      </c>
      <c r="Q31" s="1174"/>
      <c r="R31" s="1175" t="s">
        <v>312</v>
      </c>
      <c r="S31" s="680"/>
      <c r="T31" s="1173" t="s">
        <v>311</v>
      </c>
      <c r="U31" s="1174"/>
      <c r="V31" s="1175" t="s">
        <v>312</v>
      </c>
      <c r="W31" s="659"/>
      <c r="X31" s="663"/>
    </row>
    <row r="32" spans="1:25" s="1188" customFormat="1" ht="9.75" customHeight="1">
      <c r="A32" s="1177"/>
      <c r="B32" s="1178"/>
      <c r="C32" s="1748" t="s">
        <v>76</v>
      </c>
      <c r="D32" s="1748"/>
      <c r="E32" s="1179"/>
      <c r="F32" s="1180"/>
      <c r="G32" s="1181"/>
      <c r="H32" s="1182">
        <f>+H34+H41+H42</f>
        <v>539120</v>
      </c>
      <c r="I32" s="1183"/>
      <c r="J32" s="719">
        <f>+J34+J41+J42</f>
        <v>515254</v>
      </c>
      <c r="K32" s="1184"/>
      <c r="L32" s="1185">
        <f>+J32/H32*100</f>
        <v>95.573156254637183</v>
      </c>
      <c r="M32" s="1186"/>
      <c r="N32" s="1181">
        <f>+N34+N41+N42</f>
        <v>786921</v>
      </c>
      <c r="O32" s="1187"/>
      <c r="P32" s="1186">
        <f>+P34+P41+P42</f>
        <v>499776</v>
      </c>
      <c r="Q32" s="1186"/>
      <c r="R32" s="1185">
        <f>+P32/N32*100</f>
        <v>63.510314250096258</v>
      </c>
      <c r="S32" s="1183"/>
      <c r="T32" s="1186">
        <f>+T34+T41+T42</f>
        <v>570244</v>
      </c>
      <c r="U32" s="1186"/>
      <c r="V32" s="1185">
        <f>+T32/N32*100</f>
        <v>72.465215695095182</v>
      </c>
      <c r="W32" s="659"/>
      <c r="X32" s="1177"/>
    </row>
    <row r="33" spans="1:24" s="667" customFormat="1" ht="9.75" customHeight="1">
      <c r="A33" s="1189"/>
      <c r="B33" s="1190"/>
      <c r="C33" s="1191" t="s">
        <v>313</v>
      </c>
      <c r="D33" s="1191"/>
      <c r="E33" s="1191"/>
      <c r="F33" s="1192"/>
      <c r="G33" s="1193"/>
      <c r="H33" s="1193"/>
      <c r="I33" s="1194"/>
      <c r="J33" s="374"/>
      <c r="K33" s="1194"/>
      <c r="L33" s="1195"/>
      <c r="M33" s="1196"/>
      <c r="N33" s="1193"/>
      <c r="O33" s="1193"/>
      <c r="P33" s="1196"/>
      <c r="Q33" s="1196"/>
      <c r="R33" s="1193"/>
      <c r="S33" s="1196"/>
      <c r="T33" s="1196"/>
      <c r="U33" s="1196"/>
      <c r="V33" s="1193"/>
      <c r="W33" s="659"/>
      <c r="X33" s="1189"/>
    </row>
    <row r="34" spans="1:24" s="1199" customFormat="1" ht="9.75" customHeight="1">
      <c r="A34" s="1197"/>
      <c r="B34" s="1198"/>
      <c r="D34" s="777" t="s">
        <v>333</v>
      </c>
      <c r="E34" s="862"/>
      <c r="F34" s="1200"/>
      <c r="G34" s="1201"/>
      <c r="H34" s="1202">
        <f>+H35+H40</f>
        <v>215786</v>
      </c>
      <c r="I34" s="1203"/>
      <c r="J34" s="721">
        <v>161378</v>
      </c>
      <c r="K34" s="676"/>
      <c r="L34" s="1204">
        <f t="shared" ref="L34:L48" si="0">+J34/H34*100</f>
        <v>74.786130703567423</v>
      </c>
      <c r="M34" s="1205"/>
      <c r="N34" s="1201">
        <v>242667</v>
      </c>
      <c r="O34" s="1201"/>
      <c r="P34" s="1206">
        <v>146627</v>
      </c>
      <c r="Q34" s="1206"/>
      <c r="R34" s="1207">
        <f t="shared" ref="R34:R48" si="1">+P34/N34*100</f>
        <v>60.423131286907569</v>
      </c>
      <c r="S34" s="1208"/>
      <c r="T34" s="1206">
        <v>158042</v>
      </c>
      <c r="U34" s="1206"/>
      <c r="V34" s="1207">
        <f t="shared" ref="V34:V48" si="2">+T34/N34*100</f>
        <v>65.127108341884139</v>
      </c>
      <c r="W34" s="676"/>
      <c r="X34" s="1197"/>
    </row>
    <row r="35" spans="1:24" s="712" customFormat="1" ht="9.75" customHeight="1">
      <c r="A35" s="1209"/>
      <c r="B35" s="1210"/>
      <c r="C35" s="1211"/>
      <c r="D35" s="1212" t="s">
        <v>334</v>
      </c>
      <c r="E35" s="1213"/>
      <c r="F35" s="1214"/>
      <c r="G35" s="1215"/>
      <c r="H35" s="1216">
        <v>125786</v>
      </c>
      <c r="I35" s="1217"/>
      <c r="J35" s="722">
        <v>101243</v>
      </c>
      <c r="K35" s="1217"/>
      <c r="L35" s="1218">
        <f t="shared" si="0"/>
        <v>80.488289634776521</v>
      </c>
      <c r="M35" s="1219"/>
      <c r="N35" s="1215">
        <v>167467</v>
      </c>
      <c r="O35" s="1215"/>
      <c r="P35" s="1220">
        <v>92798</v>
      </c>
      <c r="Q35" s="1220"/>
      <c r="R35" s="1221">
        <f t="shared" si="1"/>
        <v>55.412708175342004</v>
      </c>
      <c r="S35" s="1222"/>
      <c r="T35" s="1220">
        <v>100985</v>
      </c>
      <c r="U35" s="1220"/>
      <c r="V35" s="1221">
        <f t="shared" si="2"/>
        <v>60.301432521033995</v>
      </c>
      <c r="W35" s="659"/>
      <c r="X35" s="1209"/>
    </row>
    <row r="36" spans="1:24" s="712" customFormat="1" ht="9.75" customHeight="1">
      <c r="A36" s="1209"/>
      <c r="B36" s="1210"/>
      <c r="C36" s="1211"/>
      <c r="D36" s="1223" t="s">
        <v>519</v>
      </c>
      <c r="E36" s="1224"/>
      <c r="F36" s="1214"/>
      <c r="G36" s="1215"/>
      <c r="H36" s="1216">
        <v>45877</v>
      </c>
      <c r="I36" s="1217"/>
      <c r="J36" s="722">
        <v>31209</v>
      </c>
      <c r="K36" s="1217"/>
      <c r="L36" s="1218">
        <f t="shared" si="0"/>
        <v>68.027551932340828</v>
      </c>
      <c r="M36" s="1219"/>
      <c r="N36" s="1215">
        <v>62376</v>
      </c>
      <c r="O36" s="1215"/>
      <c r="P36" s="1220">
        <v>23493</v>
      </c>
      <c r="Q36" s="1220"/>
      <c r="R36" s="1221">
        <f t="shared" si="1"/>
        <v>37.663524432474027</v>
      </c>
      <c r="S36" s="1222"/>
      <c r="T36" s="1220">
        <v>25511</v>
      </c>
      <c r="U36" s="1220"/>
      <c r="V36" s="1221">
        <f t="shared" si="2"/>
        <v>40.898743106322947</v>
      </c>
      <c r="W36" s="659"/>
      <c r="X36" s="1209"/>
    </row>
    <row r="37" spans="1:24" s="712" customFormat="1" ht="9.75" customHeight="1">
      <c r="A37" s="1209"/>
      <c r="B37" s="1210"/>
      <c r="C37" s="1211"/>
      <c r="D37" s="1223" t="s">
        <v>335</v>
      </c>
      <c r="E37" s="1224"/>
      <c r="F37" s="1214"/>
      <c r="G37" s="1215"/>
      <c r="H37" s="1216">
        <v>12654</v>
      </c>
      <c r="I37" s="1217"/>
      <c r="J37" s="722">
        <v>9467</v>
      </c>
      <c r="K37" s="1217"/>
      <c r="L37" s="1218">
        <f t="shared" si="0"/>
        <v>74.814287972182711</v>
      </c>
      <c r="M37" s="1219"/>
      <c r="N37" s="1215">
        <v>23220</v>
      </c>
      <c r="O37" s="1215"/>
      <c r="P37" s="1220">
        <v>10013</v>
      </c>
      <c r="Q37" s="1220"/>
      <c r="R37" s="1221">
        <f t="shared" si="1"/>
        <v>43.122308354866497</v>
      </c>
      <c r="S37" s="1222"/>
      <c r="T37" s="1220">
        <v>12045</v>
      </c>
      <c r="U37" s="1220"/>
      <c r="V37" s="1221">
        <f t="shared" si="2"/>
        <v>51.87338501291989</v>
      </c>
      <c r="W37" s="659"/>
      <c r="X37" s="1209"/>
    </row>
    <row r="38" spans="1:24" s="712" customFormat="1" ht="9.75" customHeight="1">
      <c r="A38" s="1209"/>
      <c r="B38" s="1210"/>
      <c r="C38" s="1211"/>
      <c r="D38" s="1223" t="s">
        <v>336</v>
      </c>
      <c r="E38" s="1224"/>
      <c r="F38" s="1214"/>
      <c r="G38" s="1215"/>
      <c r="H38" s="1216">
        <v>64730</v>
      </c>
      <c r="I38" s="1217"/>
      <c r="J38" s="722">
        <v>58254</v>
      </c>
      <c r="K38" s="1217"/>
      <c r="L38" s="1218">
        <f t="shared" si="0"/>
        <v>89.995365363818934</v>
      </c>
      <c r="M38" s="1219"/>
      <c r="N38" s="1215">
        <v>80828</v>
      </c>
      <c r="O38" s="1215"/>
      <c r="P38" s="1220">
        <v>57976</v>
      </c>
      <c r="Q38" s="1220"/>
      <c r="R38" s="1221">
        <f t="shared" si="1"/>
        <v>71.727619141881533</v>
      </c>
      <c r="S38" s="1222"/>
      <c r="T38" s="1220">
        <v>62026</v>
      </c>
      <c r="U38" s="1220"/>
      <c r="V38" s="1221">
        <f t="shared" si="2"/>
        <v>76.738259019151783</v>
      </c>
      <c r="W38" s="659"/>
      <c r="X38" s="1209"/>
    </row>
    <row r="39" spans="1:24" s="712" customFormat="1" ht="9.75" customHeight="1">
      <c r="A39" s="1209"/>
      <c r="B39" s="1210"/>
      <c r="C39" s="1211"/>
      <c r="D39" s="1225" t="s">
        <v>337</v>
      </c>
      <c r="E39" s="1226"/>
      <c r="F39" s="1214"/>
      <c r="G39" s="1215"/>
      <c r="H39" s="1216">
        <v>2525</v>
      </c>
      <c r="I39" s="1217"/>
      <c r="J39" s="722">
        <v>2313</v>
      </c>
      <c r="K39" s="1217"/>
      <c r="L39" s="1218">
        <f t="shared" si="0"/>
        <v>91.603960396039611</v>
      </c>
      <c r="M39" s="1219"/>
      <c r="N39" s="1215">
        <v>1043</v>
      </c>
      <c r="O39" s="1215"/>
      <c r="P39" s="1220">
        <v>1316</v>
      </c>
      <c r="Q39" s="1220"/>
      <c r="R39" s="1221">
        <f t="shared" si="1"/>
        <v>126.1744966442953</v>
      </c>
      <c r="S39" s="1222"/>
      <c r="T39" s="1220">
        <v>1403</v>
      </c>
      <c r="U39" s="1220"/>
      <c r="V39" s="1221">
        <f t="shared" si="2"/>
        <v>134.51581975071909</v>
      </c>
      <c r="W39" s="659"/>
      <c r="X39" s="1209"/>
    </row>
    <row r="40" spans="1:24" s="712" customFormat="1" ht="9.75" customHeight="1">
      <c r="A40" s="1209"/>
      <c r="B40" s="1210"/>
      <c r="C40" s="1211"/>
      <c r="D40" s="1212" t="s">
        <v>338</v>
      </c>
      <c r="E40" s="1213"/>
      <c r="F40" s="1214"/>
      <c r="G40" s="1215"/>
      <c r="H40" s="1216">
        <v>90000</v>
      </c>
      <c r="I40" s="1217"/>
      <c r="J40" s="722">
        <v>60135</v>
      </c>
      <c r="K40" s="1217"/>
      <c r="L40" s="1218">
        <f t="shared" si="0"/>
        <v>66.816666666666663</v>
      </c>
      <c r="M40" s="1219"/>
      <c r="N40" s="1215">
        <v>75200</v>
      </c>
      <c r="O40" s="1215"/>
      <c r="P40" s="1220">
        <v>53829</v>
      </c>
      <c r="Q40" s="1220"/>
      <c r="R40" s="1221">
        <f t="shared" si="1"/>
        <v>71.581117021276597</v>
      </c>
      <c r="S40" s="1222"/>
      <c r="T40" s="1220">
        <v>57057</v>
      </c>
      <c r="U40" s="1220"/>
      <c r="V40" s="1221">
        <f t="shared" si="2"/>
        <v>75.873670212765958</v>
      </c>
      <c r="W40" s="659"/>
      <c r="X40" s="1209"/>
    </row>
    <row r="41" spans="1:24" s="1199" customFormat="1" ht="9.75" customHeight="1">
      <c r="A41" s="1197"/>
      <c r="B41" s="1198"/>
      <c r="C41" s="1227"/>
      <c r="D41" s="777" t="s">
        <v>339</v>
      </c>
      <c r="E41" s="862"/>
      <c r="F41" s="1200"/>
      <c r="G41" s="1201"/>
      <c r="H41" s="1202">
        <v>309575</v>
      </c>
      <c r="I41" s="1203"/>
      <c r="J41" s="284">
        <v>341347</v>
      </c>
      <c r="K41" s="1203"/>
      <c r="L41" s="1204">
        <f t="shared" si="0"/>
        <v>110.26310264071711</v>
      </c>
      <c r="M41" s="1228"/>
      <c r="N41" s="1229">
        <v>529645</v>
      </c>
      <c r="O41" s="1229"/>
      <c r="P41" s="1230">
        <v>340477</v>
      </c>
      <c r="Q41" s="1231"/>
      <c r="R41" s="1207">
        <f t="shared" si="1"/>
        <v>64.284001548206817</v>
      </c>
      <c r="S41" s="1208"/>
      <c r="T41" s="1230">
        <v>397785</v>
      </c>
      <c r="U41" s="1231"/>
      <c r="V41" s="1207">
        <f t="shared" si="2"/>
        <v>75.104079147353417</v>
      </c>
      <c r="W41" s="676"/>
      <c r="X41" s="1197"/>
    </row>
    <row r="42" spans="1:24" s="1199" customFormat="1" ht="9.75" customHeight="1">
      <c r="A42" s="1197"/>
      <c r="B42" s="1198"/>
      <c r="C42" s="1227"/>
      <c r="D42" s="777" t="s">
        <v>340</v>
      </c>
      <c r="E42" s="862"/>
      <c r="F42" s="1200"/>
      <c r="G42" s="1201"/>
      <c r="H42" s="1202">
        <v>13759</v>
      </c>
      <c r="I42" s="1203"/>
      <c r="J42" s="284">
        <v>12529</v>
      </c>
      <c r="K42" s="1203"/>
      <c r="L42" s="1204">
        <f t="shared" si="0"/>
        <v>91.060396831165065</v>
      </c>
      <c r="M42" s="1228"/>
      <c r="N42" s="1229">
        <v>14609</v>
      </c>
      <c r="O42" s="1229"/>
      <c r="P42" s="1230">
        <v>12672</v>
      </c>
      <c r="Q42" s="1231"/>
      <c r="R42" s="1207">
        <f t="shared" si="1"/>
        <v>86.741050037648023</v>
      </c>
      <c r="S42" s="1208"/>
      <c r="T42" s="1230">
        <v>14417</v>
      </c>
      <c r="U42" s="1231"/>
      <c r="V42" s="1207">
        <f t="shared" si="2"/>
        <v>98.685741666096234</v>
      </c>
      <c r="W42" s="676"/>
      <c r="X42" s="1197"/>
    </row>
    <row r="43" spans="1:24" s="667" customFormat="1" ht="9" customHeight="1">
      <c r="A43" s="1189"/>
      <c r="B43" s="1190"/>
      <c r="C43" s="1191" t="s">
        <v>314</v>
      </c>
      <c r="D43" s="1232"/>
      <c r="E43" s="1232"/>
      <c r="F43" s="1192"/>
      <c r="G43" s="1201"/>
      <c r="H43" s="1233"/>
      <c r="I43" s="1217"/>
      <c r="J43" s="723"/>
      <c r="K43" s="1217"/>
      <c r="L43" s="1204"/>
      <c r="M43" s="1234"/>
      <c r="N43" s="1235"/>
      <c r="O43" s="1235"/>
      <c r="P43" s="1234"/>
      <c r="Q43" s="1234"/>
      <c r="R43" s="1207"/>
      <c r="S43" s="1222"/>
      <c r="T43" s="1234"/>
      <c r="U43" s="1234"/>
      <c r="V43" s="1207"/>
      <c r="W43" s="658"/>
      <c r="X43" s="1189"/>
    </row>
    <row r="44" spans="1:24" s="712" customFormat="1" ht="9.75" customHeight="1">
      <c r="A44" s="1209"/>
      <c r="B44" s="1210"/>
      <c r="C44" s="1211"/>
      <c r="D44" s="809" t="s">
        <v>341</v>
      </c>
      <c r="E44" s="874"/>
      <c r="F44" s="1214"/>
      <c r="G44" s="1215"/>
      <c r="H44" s="1216">
        <f>106439+H40</f>
        <v>196439</v>
      </c>
      <c r="I44" s="658"/>
      <c r="J44" s="285">
        <v>159160</v>
      </c>
      <c r="K44" s="1236"/>
      <c r="L44" s="1218">
        <f t="shared" si="0"/>
        <v>81.022607527018565</v>
      </c>
      <c r="M44" s="1237"/>
      <c r="N44" s="1238">
        <v>233836</v>
      </c>
      <c r="O44" s="1238"/>
      <c r="P44" s="1237">
        <v>148878</v>
      </c>
      <c r="Q44" s="1237"/>
      <c r="R44" s="1221">
        <f t="shared" si="1"/>
        <v>63.667698729023755</v>
      </c>
      <c r="S44" s="1239"/>
      <c r="T44" s="1237">
        <v>160831</v>
      </c>
      <c r="U44" s="1237"/>
      <c r="V44" s="1221">
        <f t="shared" si="2"/>
        <v>68.779400947672727</v>
      </c>
      <c r="W44" s="1239"/>
      <c r="X44" s="1209"/>
    </row>
    <row r="45" spans="1:24" s="712" customFormat="1" ht="9.75" customHeight="1">
      <c r="A45" s="1209"/>
      <c r="B45" s="1210"/>
      <c r="C45" s="1211"/>
      <c r="D45" s="809" t="s">
        <v>342</v>
      </c>
      <c r="E45" s="874"/>
      <c r="F45" s="1214"/>
      <c r="G45" s="1215"/>
      <c r="H45" s="1216">
        <f>+H46+H47</f>
        <v>262985</v>
      </c>
      <c r="I45" s="658"/>
      <c r="J45" s="285">
        <v>282925</v>
      </c>
      <c r="K45" s="1236"/>
      <c r="L45" s="1218">
        <f t="shared" si="0"/>
        <v>107.58218149324105</v>
      </c>
      <c r="M45" s="1237"/>
      <c r="N45" s="1238">
        <v>363381</v>
      </c>
      <c r="O45" s="1238"/>
      <c r="P45" s="1237">
        <v>331398</v>
      </c>
      <c r="Q45" s="1237"/>
      <c r="R45" s="1221">
        <f t="shared" si="1"/>
        <v>91.198494142511578</v>
      </c>
      <c r="S45" s="1239"/>
      <c r="T45" s="1237">
        <v>366105</v>
      </c>
      <c r="U45" s="1237"/>
      <c r="V45" s="1221">
        <f t="shared" si="2"/>
        <v>100.74962642515706</v>
      </c>
      <c r="W45" s="1239"/>
      <c r="X45" s="1209"/>
    </row>
    <row r="46" spans="1:24" s="712" customFormat="1" ht="9.75" customHeight="1">
      <c r="A46" s="1209"/>
      <c r="B46" s="1210"/>
      <c r="C46" s="1211"/>
      <c r="D46" s="874" t="s">
        <v>343</v>
      </c>
      <c r="E46" s="1223"/>
      <c r="F46" s="1214"/>
      <c r="G46" s="1215"/>
      <c r="H46" s="1216">
        <v>167061</v>
      </c>
      <c r="I46" s="658"/>
      <c r="J46" s="285">
        <v>172444</v>
      </c>
      <c r="K46" s="1236"/>
      <c r="L46" s="1218">
        <f t="shared" si="0"/>
        <v>103.22217633080133</v>
      </c>
      <c r="M46" s="1237"/>
      <c r="N46" s="1238">
        <v>256335</v>
      </c>
      <c r="O46" s="1238"/>
      <c r="P46" s="1237">
        <v>206353</v>
      </c>
      <c r="Q46" s="1237"/>
      <c r="R46" s="1221">
        <f t="shared" si="1"/>
        <v>80.501297130707854</v>
      </c>
      <c r="S46" s="1239"/>
      <c r="T46" s="1237">
        <v>228885</v>
      </c>
      <c r="U46" s="1237"/>
      <c r="V46" s="1221">
        <f t="shared" si="2"/>
        <v>89.291357013283402</v>
      </c>
      <c r="W46" s="1239"/>
      <c r="X46" s="1209"/>
    </row>
    <row r="47" spans="1:24" s="712" customFormat="1" ht="9.75" customHeight="1">
      <c r="A47" s="1209"/>
      <c r="B47" s="1210"/>
      <c r="C47" s="1211"/>
      <c r="D47" s="874" t="s">
        <v>344</v>
      </c>
      <c r="E47" s="1223"/>
      <c r="F47" s="1214"/>
      <c r="G47" s="1215"/>
      <c r="H47" s="1216">
        <v>95924</v>
      </c>
      <c r="I47" s="658"/>
      <c r="J47" s="285">
        <v>110481</v>
      </c>
      <c r="K47" s="1236"/>
      <c r="L47" s="1218">
        <f t="shared" si="0"/>
        <v>115.1755556482215</v>
      </c>
      <c r="M47" s="1237"/>
      <c r="N47" s="1238">
        <v>107046</v>
      </c>
      <c r="O47" s="1238"/>
      <c r="P47" s="1237">
        <v>125045</v>
      </c>
      <c r="Q47" s="1237"/>
      <c r="R47" s="1221">
        <f t="shared" si="1"/>
        <v>116.81426676382117</v>
      </c>
      <c r="S47" s="1239"/>
      <c r="T47" s="1237">
        <v>137220</v>
      </c>
      <c r="U47" s="1237"/>
      <c r="V47" s="1221">
        <f t="shared" si="2"/>
        <v>128.18788184518806</v>
      </c>
      <c r="W47" s="1239"/>
      <c r="X47" s="1209" t="s">
        <v>35</v>
      </c>
    </row>
    <row r="48" spans="1:24" s="712" customFormat="1" ht="9.75" customHeight="1">
      <c r="A48" s="1209"/>
      <c r="B48" s="1210"/>
      <c r="C48" s="1211"/>
      <c r="D48" s="809" t="s">
        <v>164</v>
      </c>
      <c r="E48" s="874"/>
      <c r="F48" s="1214"/>
      <c r="G48" s="1215"/>
      <c r="H48" s="1216">
        <v>79696</v>
      </c>
      <c r="I48" s="658"/>
      <c r="J48" s="722">
        <v>73169</v>
      </c>
      <c r="K48" s="1236"/>
      <c r="L48" s="1218">
        <f t="shared" si="0"/>
        <v>91.810128488255373</v>
      </c>
      <c r="M48" s="1220"/>
      <c r="N48" s="1215">
        <v>189704</v>
      </c>
      <c r="O48" s="1215"/>
      <c r="P48" s="1220">
        <v>19500</v>
      </c>
      <c r="Q48" s="1220"/>
      <c r="R48" s="1221">
        <f t="shared" si="1"/>
        <v>10.279171762324463</v>
      </c>
      <c r="S48" s="1239"/>
      <c r="T48" s="1220">
        <v>43308</v>
      </c>
      <c r="U48" s="1220"/>
      <c r="V48" s="1221">
        <f t="shared" si="2"/>
        <v>22.829249778602453</v>
      </c>
      <c r="W48" s="1239"/>
      <c r="X48" s="1209"/>
    </row>
    <row r="49" spans="1:24" s="1247" customFormat="1" ht="9.75" customHeight="1">
      <c r="A49" s="1240"/>
      <c r="B49" s="1241"/>
      <c r="C49" s="1242" t="s">
        <v>315</v>
      </c>
      <c r="D49" s="1243"/>
      <c r="E49" s="1243"/>
      <c r="F49" s="1244"/>
      <c r="G49" s="1243"/>
      <c r="H49" s="1243"/>
      <c r="I49" s="1243"/>
      <c r="J49" s="1243"/>
      <c r="K49" s="1243"/>
      <c r="L49" s="1243"/>
      <c r="M49" s="1243"/>
      <c r="N49" s="1243"/>
      <c r="O49" s="1243"/>
      <c r="P49" s="1245"/>
      <c r="Q49" s="1245"/>
      <c r="R49" s="1245"/>
      <c r="S49" s="1245"/>
      <c r="T49" s="1245"/>
      <c r="U49" s="1245"/>
      <c r="V49" s="1246"/>
      <c r="W49" s="1243"/>
      <c r="X49" s="1240"/>
    </row>
    <row r="50" spans="1:24" s="1247" customFormat="1" ht="6" customHeight="1">
      <c r="A50" s="1240"/>
      <c r="B50" s="1241"/>
      <c r="C50" s="1242"/>
      <c r="D50" s="1243"/>
      <c r="E50" s="1243"/>
      <c r="F50" s="1244"/>
      <c r="G50" s="1243"/>
      <c r="H50" s="1243"/>
      <c r="I50" s="1243"/>
      <c r="J50" s="1243"/>
      <c r="K50" s="1243"/>
      <c r="L50" s="1243"/>
      <c r="M50" s="1243"/>
      <c r="N50" s="1243"/>
      <c r="O50" s="1243"/>
      <c r="P50" s="1245"/>
      <c r="Q50" s="1245"/>
      <c r="R50" s="1245"/>
      <c r="S50" s="1245"/>
      <c r="T50" s="1245"/>
      <c r="U50" s="1245"/>
      <c r="V50" s="1246"/>
      <c r="W50" s="1243"/>
      <c r="X50" s="1240"/>
    </row>
    <row r="51" spans="1:24" s="667" customFormat="1" ht="13.5" customHeight="1">
      <c r="A51" s="1189"/>
      <c r="B51" s="1190"/>
      <c r="C51" s="1752" t="s">
        <v>316</v>
      </c>
      <c r="D51" s="1753"/>
      <c r="E51" s="1753"/>
      <c r="F51" s="1753"/>
      <c r="G51" s="1753"/>
      <c r="H51" s="1753"/>
      <c r="I51" s="1753"/>
      <c r="J51" s="1753"/>
      <c r="K51" s="1753"/>
      <c r="L51" s="1753"/>
      <c r="M51" s="1753"/>
      <c r="N51" s="1753"/>
      <c r="O51" s="1753"/>
      <c r="P51" s="1753"/>
      <c r="Q51" s="1753"/>
      <c r="R51" s="1753"/>
      <c r="S51" s="1753"/>
      <c r="T51" s="1753"/>
      <c r="U51" s="1753"/>
      <c r="V51" s="1754"/>
      <c r="W51" s="840"/>
      <c r="X51" s="1189"/>
    </row>
    <row r="52" spans="1:24" s="667" customFormat="1" ht="3" customHeight="1">
      <c r="A52" s="1189"/>
      <c r="B52" s="1190"/>
      <c r="C52" s="1745" t="s">
        <v>86</v>
      </c>
      <c r="D52" s="1745"/>
      <c r="E52" s="658"/>
      <c r="F52" s="1248"/>
      <c r="G52" s="658"/>
      <c r="H52" s="658"/>
      <c r="I52" s="658"/>
      <c r="J52" s="658"/>
      <c r="K52" s="658"/>
      <c r="L52" s="658"/>
      <c r="M52" s="658"/>
      <c r="N52" s="658"/>
      <c r="O52" s="658"/>
      <c r="P52" s="1115"/>
      <c r="Q52" s="1115"/>
      <c r="R52" s="1115"/>
      <c r="S52" s="1115"/>
      <c r="T52" s="1115"/>
      <c r="U52" s="1115"/>
      <c r="V52" s="679"/>
      <c r="W52" s="658"/>
      <c r="X52" s="1189"/>
    </row>
    <row r="53" spans="1:24" s="667" customFormat="1" ht="11.25" customHeight="1">
      <c r="A53" s="1189"/>
      <c r="B53" s="1190"/>
      <c r="C53" s="1727"/>
      <c r="D53" s="1727"/>
      <c r="E53" s="658"/>
      <c r="F53" s="1249"/>
      <c r="G53" s="1250"/>
      <c r="H53" s="1251"/>
      <c r="I53" s="1216"/>
      <c r="J53" s="1251"/>
      <c r="K53" s="1252"/>
      <c r="L53" s="1747" t="s">
        <v>515</v>
      </c>
      <c r="M53" s="1747"/>
      <c r="N53" s="1747"/>
      <c r="O53" s="1253"/>
      <c r="P53" s="1747" t="s">
        <v>387</v>
      </c>
      <c r="Q53" s="1747"/>
      <c r="R53" s="1747"/>
      <c r="S53" s="1253"/>
      <c r="T53" s="1747" t="s">
        <v>516</v>
      </c>
      <c r="U53" s="1747"/>
      <c r="V53" s="1747"/>
      <c r="W53" s="658"/>
      <c r="X53" s="1189"/>
    </row>
    <row r="54" spans="1:24" s="667" customFormat="1" ht="12.75" customHeight="1">
      <c r="A54" s="1189"/>
      <c r="B54" s="1190"/>
      <c r="C54" s="1254" t="s">
        <v>76</v>
      </c>
      <c r="D54" s="1194"/>
      <c r="E54" s="1194"/>
      <c r="F54" s="1255"/>
      <c r="G54" s="1256"/>
      <c r="H54" s="1233"/>
      <c r="I54" s="1216"/>
      <c r="J54" s="1251"/>
      <c r="K54" s="724"/>
      <c r="L54" s="1758">
        <f>+L55+L56</f>
        <v>455119</v>
      </c>
      <c r="M54" s="1758"/>
      <c r="N54" s="1758"/>
      <c r="O54" s="1233"/>
      <c r="P54" s="1759">
        <f>+P55+P56</f>
        <v>445947</v>
      </c>
      <c r="Q54" s="1759"/>
      <c r="R54" s="1759"/>
      <c r="S54" s="1233"/>
      <c r="T54" s="1759">
        <f>+T55+T56</f>
        <v>513187</v>
      </c>
      <c r="U54" s="1759"/>
      <c r="V54" s="1759"/>
      <c r="W54" s="658"/>
      <c r="X54" s="1189"/>
    </row>
    <row r="55" spans="1:24" s="667" customFormat="1" ht="9.75" customHeight="1">
      <c r="A55" s="1189"/>
      <c r="B55" s="1190"/>
      <c r="C55" s="1254" t="s">
        <v>345</v>
      </c>
      <c r="D55" s="1194"/>
      <c r="E55" s="1194"/>
      <c r="F55" s="1255"/>
      <c r="G55" s="1256"/>
      <c r="H55" s="1233"/>
      <c r="I55" s="1216"/>
      <c r="J55" s="1251"/>
      <c r="K55" s="725"/>
      <c r="L55" s="1755">
        <v>101932</v>
      </c>
      <c r="M55" s="1755"/>
      <c r="N55" s="1755"/>
      <c r="O55" s="1257"/>
      <c r="P55" s="1756">
        <v>22983</v>
      </c>
      <c r="Q55" s="1756"/>
      <c r="R55" s="1756"/>
      <c r="S55" s="1257"/>
      <c r="T55" s="1756">
        <v>47816</v>
      </c>
      <c r="U55" s="1756"/>
      <c r="V55" s="1756"/>
      <c r="W55" s="658"/>
      <c r="X55" s="1189"/>
    </row>
    <row r="56" spans="1:24" s="667" customFormat="1" ht="9.75" customHeight="1">
      <c r="A56" s="1189"/>
      <c r="B56" s="1190"/>
      <c r="C56" s="1254" t="s">
        <v>346</v>
      </c>
      <c r="D56" s="1194"/>
      <c r="E56" s="1194"/>
      <c r="F56" s="1255"/>
      <c r="G56" s="1256"/>
      <c r="H56" s="1233"/>
      <c r="I56" s="1216"/>
      <c r="J56" s="1251"/>
      <c r="K56" s="725"/>
      <c r="L56" s="1755">
        <f>+L57+L58</f>
        <v>353187</v>
      </c>
      <c r="M56" s="1755"/>
      <c r="N56" s="1755"/>
      <c r="O56" s="1233"/>
      <c r="P56" s="1757">
        <f>+P57+P58</f>
        <v>422964</v>
      </c>
      <c r="Q56" s="1757"/>
      <c r="R56" s="1757"/>
      <c r="S56" s="1233"/>
      <c r="T56" s="1757">
        <f>+T57+T58</f>
        <v>465371</v>
      </c>
      <c r="U56" s="1757"/>
      <c r="V56" s="1757"/>
      <c r="W56" s="658"/>
      <c r="X56" s="1189"/>
    </row>
    <row r="57" spans="1:24" s="667" customFormat="1" ht="9.75" customHeight="1">
      <c r="A57" s="1189"/>
      <c r="B57" s="1190"/>
      <c r="C57" s="1137" t="s">
        <v>347</v>
      </c>
      <c r="D57" s="659"/>
      <c r="E57" s="659"/>
      <c r="F57" s="1116"/>
      <c r="G57" s="1258"/>
      <c r="H57" s="1216"/>
      <c r="I57" s="1216"/>
      <c r="J57" s="1251"/>
      <c r="K57" s="726"/>
      <c r="L57" s="1760">
        <v>98087</v>
      </c>
      <c r="M57" s="1760"/>
      <c r="N57" s="1760"/>
      <c r="O57" s="1259"/>
      <c r="P57" s="1761">
        <v>84424</v>
      </c>
      <c r="Q57" s="1761"/>
      <c r="R57" s="1761"/>
      <c r="S57" s="1259"/>
      <c r="T57" s="1761">
        <v>83937</v>
      </c>
      <c r="U57" s="1761"/>
      <c r="V57" s="1761"/>
      <c r="W57" s="658"/>
      <c r="X57" s="1189"/>
    </row>
    <row r="58" spans="1:24" s="667" customFormat="1" ht="9.75" customHeight="1">
      <c r="A58" s="1189"/>
      <c r="B58" s="1190"/>
      <c r="C58" s="1137" t="s">
        <v>348</v>
      </c>
      <c r="D58" s="659"/>
      <c r="E58" s="659"/>
      <c r="F58" s="1116"/>
      <c r="G58" s="1258"/>
      <c r="H58" s="1216"/>
      <c r="I58" s="1216"/>
      <c r="J58" s="1251"/>
      <c r="K58" s="726"/>
      <c r="L58" s="1760">
        <v>255100</v>
      </c>
      <c r="M58" s="1760"/>
      <c r="N58" s="1760"/>
      <c r="O58" s="1259"/>
      <c r="P58" s="1761">
        <v>338540</v>
      </c>
      <c r="Q58" s="1761"/>
      <c r="R58" s="1761"/>
      <c r="S58" s="1259"/>
      <c r="T58" s="1761">
        <v>381434</v>
      </c>
      <c r="U58" s="1761"/>
      <c r="V58" s="1761"/>
      <c r="W58" s="658"/>
      <c r="X58" s="1189"/>
    </row>
    <row r="59" spans="1:24" s="667" customFormat="1" ht="9.75" customHeight="1">
      <c r="A59" s="1189"/>
      <c r="B59" s="1190"/>
      <c r="C59" s="1137" t="s">
        <v>349</v>
      </c>
      <c r="D59" s="659"/>
      <c r="E59" s="659"/>
      <c r="F59" s="1116"/>
      <c r="G59" s="1258"/>
      <c r="H59" s="1216"/>
      <c r="I59" s="1216"/>
      <c r="J59" s="1251"/>
      <c r="K59" s="726"/>
      <c r="L59" s="1760">
        <v>255373</v>
      </c>
      <c r="M59" s="1760"/>
      <c r="N59" s="1760"/>
      <c r="O59" s="1259"/>
      <c r="P59" s="1761">
        <v>289196</v>
      </c>
      <c r="Q59" s="1761"/>
      <c r="R59" s="1761"/>
      <c r="S59" s="1259"/>
      <c r="T59" s="1761">
        <v>354472</v>
      </c>
      <c r="U59" s="1761"/>
      <c r="V59" s="1761"/>
      <c r="W59" s="658"/>
      <c r="X59" s="1189"/>
    </row>
    <row r="60" spans="1:24" s="667" customFormat="1" ht="9.75" customHeight="1">
      <c r="A60" s="1189"/>
      <c r="B60" s="1190"/>
      <c r="C60" s="1137" t="s">
        <v>350</v>
      </c>
      <c r="D60" s="659"/>
      <c r="E60" s="659"/>
      <c r="F60" s="1116"/>
      <c r="G60" s="1258"/>
      <c r="H60" s="1216"/>
      <c r="I60" s="1216"/>
      <c r="J60" s="1251"/>
      <c r="K60" s="726"/>
      <c r="L60" s="1760">
        <v>97814</v>
      </c>
      <c r="M60" s="1760"/>
      <c r="N60" s="1760"/>
      <c r="O60" s="1259"/>
      <c r="P60" s="1761">
        <v>133768</v>
      </c>
      <c r="Q60" s="1761"/>
      <c r="R60" s="1761"/>
      <c r="S60" s="1259"/>
      <c r="T60" s="1761">
        <v>110899</v>
      </c>
      <c r="U60" s="1761"/>
      <c r="V60" s="1761"/>
      <c r="W60" s="658"/>
      <c r="X60" s="1189"/>
    </row>
    <row r="61" spans="1:24" s="667" customFormat="1" ht="2.25" customHeight="1">
      <c r="A61" s="1189"/>
      <c r="B61" s="1190"/>
      <c r="C61" s="659"/>
      <c r="D61" s="659"/>
      <c r="E61" s="659"/>
      <c r="F61" s="1116"/>
      <c r="G61" s="1258"/>
      <c r="H61" s="1216"/>
      <c r="I61" s="1216"/>
      <c r="J61" s="1251"/>
      <c r="K61" s="726"/>
      <c r="L61" s="1760"/>
      <c r="M61" s="1760"/>
      <c r="N61" s="1760"/>
      <c r="O61" s="1259"/>
      <c r="P61" s="1761"/>
      <c r="Q61" s="1761"/>
      <c r="R61" s="1761"/>
      <c r="S61" s="1259"/>
      <c r="T61" s="1761"/>
      <c r="U61" s="1761"/>
      <c r="V61" s="1761"/>
      <c r="W61" s="658"/>
      <c r="X61" s="1189"/>
    </row>
    <row r="62" spans="1:24" s="667" customFormat="1" ht="9.75" customHeight="1">
      <c r="A62" s="1189"/>
      <c r="B62" s="1190"/>
      <c r="C62" s="1137" t="s">
        <v>351</v>
      </c>
      <c r="D62" s="659"/>
      <c r="E62" s="659"/>
      <c r="F62" s="1116"/>
      <c r="G62" s="1258"/>
      <c r="H62" s="1216"/>
      <c r="I62" s="1216"/>
      <c r="J62" s="1251"/>
      <c r="K62" s="726"/>
      <c r="L62" s="1760">
        <v>99973</v>
      </c>
      <c r="M62" s="1760"/>
      <c r="N62" s="1760"/>
      <c r="O62" s="1259"/>
      <c r="P62" s="1761">
        <v>76871</v>
      </c>
      <c r="Q62" s="1761"/>
      <c r="R62" s="1761"/>
      <c r="S62" s="1259"/>
      <c r="T62" s="1761">
        <v>83659</v>
      </c>
      <c r="U62" s="1761"/>
      <c r="V62" s="1761"/>
      <c r="W62" s="658"/>
      <c r="X62" s="1189"/>
    </row>
    <row r="63" spans="1:24" s="667" customFormat="1" ht="9.75" customHeight="1">
      <c r="A63" s="1189"/>
      <c r="B63" s="1190"/>
      <c r="C63" s="1137" t="s">
        <v>352</v>
      </c>
      <c r="D63" s="659"/>
      <c r="E63" s="659"/>
      <c r="F63" s="1116"/>
      <c r="G63" s="1258"/>
      <c r="H63" s="1216"/>
      <c r="I63" s="1216"/>
      <c r="J63" s="1251"/>
      <c r="K63" s="726"/>
      <c r="L63" s="1760">
        <v>244057</v>
      </c>
      <c r="M63" s="1760"/>
      <c r="N63" s="1760"/>
      <c r="O63" s="1259"/>
      <c r="P63" s="1761">
        <v>341536</v>
      </c>
      <c r="Q63" s="1761"/>
      <c r="R63" s="1761"/>
      <c r="S63" s="1259"/>
      <c r="T63" s="1761">
        <v>376663</v>
      </c>
      <c r="U63" s="1761"/>
      <c r="V63" s="1761"/>
      <c r="W63" s="658"/>
      <c r="X63" s="1189"/>
    </row>
    <row r="64" spans="1:24" s="667" customFormat="1" ht="9.75" customHeight="1">
      <c r="A64" s="1189"/>
      <c r="B64" s="1190"/>
      <c r="C64" s="677" t="s">
        <v>264</v>
      </c>
      <c r="D64" s="659"/>
      <c r="E64" s="659"/>
      <c r="F64" s="1116"/>
      <c r="G64" s="1258"/>
      <c r="H64" s="1216"/>
      <c r="I64" s="1216"/>
      <c r="J64" s="1251"/>
      <c r="K64" s="726"/>
      <c r="L64" s="1760">
        <v>53083</v>
      </c>
      <c r="M64" s="1760"/>
      <c r="N64" s="1760"/>
      <c r="O64" s="1259"/>
      <c r="P64" s="1761">
        <v>56105</v>
      </c>
      <c r="Q64" s="1761"/>
      <c r="R64" s="1761"/>
      <c r="S64" s="1259"/>
      <c r="T64" s="1761">
        <v>63434</v>
      </c>
      <c r="U64" s="1761"/>
      <c r="V64" s="1761"/>
      <c r="W64" s="658"/>
      <c r="X64" s="1189"/>
    </row>
    <row r="65" spans="1:24" s="667" customFormat="1" ht="9.75" customHeight="1">
      <c r="A65" s="1189"/>
      <c r="B65" s="1190"/>
      <c r="C65" s="677" t="s">
        <v>353</v>
      </c>
      <c r="D65" s="659"/>
      <c r="E65" s="659"/>
      <c r="F65" s="1116"/>
      <c r="G65" s="1258"/>
      <c r="H65" s="1216"/>
      <c r="I65" s="1216"/>
      <c r="J65" s="1251"/>
      <c r="K65" s="726"/>
      <c r="L65" s="1760">
        <v>190974</v>
      </c>
      <c r="M65" s="1760"/>
      <c r="N65" s="1760"/>
      <c r="O65" s="1259"/>
      <c r="P65" s="1761">
        <v>285431</v>
      </c>
      <c r="Q65" s="1761"/>
      <c r="R65" s="1761"/>
      <c r="S65" s="1259"/>
      <c r="T65" s="1761">
        <v>313229</v>
      </c>
      <c r="U65" s="1761"/>
      <c r="V65" s="1761"/>
      <c r="W65" s="658"/>
      <c r="X65" s="1189"/>
    </row>
    <row r="66" spans="1:24" s="667" customFormat="1" ht="9.75" customHeight="1">
      <c r="A66" s="1189"/>
      <c r="B66" s="1190"/>
      <c r="C66" s="1137" t="s">
        <v>164</v>
      </c>
      <c r="D66" s="659"/>
      <c r="E66" s="659"/>
      <c r="F66" s="1116"/>
      <c r="G66" s="1258"/>
      <c r="H66" s="1216"/>
      <c r="I66" s="1216"/>
      <c r="J66" s="1251"/>
      <c r="K66" s="726"/>
      <c r="L66" s="1760">
        <v>9157</v>
      </c>
      <c r="M66" s="1760"/>
      <c r="N66" s="1760"/>
      <c r="O66" s="1259"/>
      <c r="P66" s="1761">
        <v>4557</v>
      </c>
      <c r="Q66" s="1761"/>
      <c r="R66" s="1761"/>
      <c r="S66" s="1259"/>
      <c r="T66" s="1761">
        <v>5049</v>
      </c>
      <c r="U66" s="1761"/>
      <c r="V66" s="1761"/>
      <c r="W66" s="658"/>
      <c r="X66" s="1189"/>
    </row>
    <row r="67" spans="1:24" s="667" customFormat="1" ht="2.25" customHeight="1">
      <c r="A67" s="1189"/>
      <c r="B67" s="1190"/>
      <c r="C67" s="1137"/>
      <c r="D67" s="659"/>
      <c r="E67" s="659"/>
      <c r="F67" s="1116"/>
      <c r="G67" s="1258"/>
      <c r="H67" s="1216"/>
      <c r="I67" s="1216"/>
      <c r="J67" s="1251"/>
      <c r="K67" s="726"/>
      <c r="L67" s="1760"/>
      <c r="M67" s="1760"/>
      <c r="N67" s="1760"/>
      <c r="O67" s="1259"/>
      <c r="P67" s="1761"/>
      <c r="Q67" s="1761"/>
      <c r="R67" s="1761"/>
      <c r="S67" s="1259"/>
      <c r="T67" s="1761"/>
      <c r="U67" s="1761"/>
      <c r="V67" s="1761"/>
      <c r="W67" s="658"/>
      <c r="X67" s="1189"/>
    </row>
    <row r="68" spans="1:24" s="667" customFormat="1" ht="9.75" customHeight="1">
      <c r="A68" s="1189"/>
      <c r="B68" s="1190"/>
      <c r="C68" s="1137" t="s">
        <v>80</v>
      </c>
      <c r="D68" s="659"/>
      <c r="E68" s="659"/>
      <c r="F68" s="1116"/>
      <c r="G68" s="1258"/>
      <c r="H68" s="1216"/>
      <c r="I68" s="1216"/>
      <c r="J68" s="1251"/>
      <c r="K68" s="726"/>
      <c r="L68" s="1760">
        <v>151320</v>
      </c>
      <c r="M68" s="1760"/>
      <c r="N68" s="1760"/>
      <c r="O68" s="1259"/>
      <c r="P68" s="1761">
        <v>198527</v>
      </c>
      <c r="Q68" s="1761"/>
      <c r="R68" s="1761"/>
      <c r="S68" s="1259"/>
      <c r="T68" s="1761">
        <v>220992</v>
      </c>
      <c r="U68" s="1761"/>
      <c r="V68" s="1761"/>
      <c r="X68" s="1189"/>
    </row>
    <row r="69" spans="1:24" s="667" customFormat="1" ht="9.75" customHeight="1">
      <c r="A69" s="1189"/>
      <c r="B69" s="1190"/>
      <c r="C69" s="1137" t="s">
        <v>79</v>
      </c>
      <c r="D69" s="659"/>
      <c r="E69" s="659"/>
      <c r="F69" s="1116"/>
      <c r="G69" s="1258"/>
      <c r="H69" s="1216"/>
      <c r="I69" s="1216"/>
      <c r="J69" s="1251"/>
      <c r="K69" s="726"/>
      <c r="L69" s="1760">
        <v>201867</v>
      </c>
      <c r="M69" s="1760"/>
      <c r="N69" s="1760"/>
      <c r="O69" s="1259"/>
      <c r="P69" s="1761">
        <v>224437</v>
      </c>
      <c r="Q69" s="1761"/>
      <c r="R69" s="1761"/>
      <c r="S69" s="1259"/>
      <c r="T69" s="1761">
        <v>244379</v>
      </c>
      <c r="U69" s="1761"/>
      <c r="V69" s="1761"/>
      <c r="W69" s="658"/>
      <c r="X69" s="1189"/>
    </row>
    <row r="70" spans="1:24" s="667" customFormat="1" ht="3" customHeight="1">
      <c r="A70" s="1189"/>
      <c r="B70" s="1190"/>
      <c r="C70" s="1137"/>
      <c r="D70" s="659"/>
      <c r="E70" s="659"/>
      <c r="F70" s="1116"/>
      <c r="G70" s="1258"/>
      <c r="H70" s="1216"/>
      <c r="I70" s="1216"/>
      <c r="J70" s="1251"/>
      <c r="K70" s="726"/>
      <c r="L70" s="1760"/>
      <c r="M70" s="1760"/>
      <c r="N70" s="1760"/>
      <c r="O70" s="1259"/>
      <c r="P70" s="1761"/>
      <c r="Q70" s="1761"/>
      <c r="R70" s="1761"/>
      <c r="S70" s="1259"/>
      <c r="T70" s="1761"/>
      <c r="U70" s="1761"/>
      <c r="V70" s="1761"/>
      <c r="W70" s="658"/>
      <c r="X70" s="1189"/>
    </row>
    <row r="71" spans="1:24" s="667" customFormat="1" ht="9.75" customHeight="1">
      <c r="A71" s="1189"/>
      <c r="B71" s="1190"/>
      <c r="C71" s="1137" t="s">
        <v>317</v>
      </c>
      <c r="D71" s="659"/>
      <c r="E71" s="659"/>
      <c r="F71" s="1116"/>
      <c r="G71" s="1258"/>
      <c r="H71" s="1216"/>
      <c r="I71" s="1216"/>
      <c r="J71" s="1251"/>
      <c r="K71" s="726"/>
      <c r="L71" s="1760">
        <v>30465</v>
      </c>
      <c r="M71" s="1760"/>
      <c r="N71" s="1760"/>
      <c r="O71" s="1259"/>
      <c r="P71" s="1761">
        <v>37136</v>
      </c>
      <c r="Q71" s="1761"/>
      <c r="R71" s="1761"/>
      <c r="S71" s="1259"/>
      <c r="T71" s="1761">
        <v>34193</v>
      </c>
      <c r="U71" s="1761"/>
      <c r="V71" s="1761"/>
      <c r="W71" s="658"/>
      <c r="X71" s="1189"/>
    </row>
    <row r="72" spans="1:24" s="667" customFormat="1" ht="11.25">
      <c r="A72" s="1189"/>
      <c r="B72" s="1190"/>
      <c r="C72" s="1137" t="s">
        <v>318</v>
      </c>
      <c r="D72" s="659"/>
      <c r="E72" s="659"/>
      <c r="F72" s="1116"/>
      <c r="G72" s="1258"/>
      <c r="H72" s="1216"/>
      <c r="I72" s="1216"/>
      <c r="J72" s="1251"/>
      <c r="K72" s="726"/>
      <c r="L72" s="1760">
        <v>45640</v>
      </c>
      <c r="M72" s="1760"/>
      <c r="N72" s="1760"/>
      <c r="O72" s="1259"/>
      <c r="P72" s="1761">
        <v>49207</v>
      </c>
      <c r="Q72" s="1761"/>
      <c r="R72" s="1761"/>
      <c r="S72" s="1259"/>
      <c r="T72" s="1761">
        <v>57792</v>
      </c>
      <c r="U72" s="1761"/>
      <c r="V72" s="1761"/>
      <c r="W72" s="658"/>
      <c r="X72" s="1189"/>
    </row>
    <row r="73" spans="1:24" s="667" customFormat="1" ht="9.75" customHeight="1">
      <c r="A73" s="1189"/>
      <c r="B73" s="1190"/>
      <c r="C73" s="1137" t="s">
        <v>319</v>
      </c>
      <c r="D73" s="659"/>
      <c r="E73" s="659"/>
      <c r="F73" s="1116"/>
      <c r="G73" s="1258"/>
      <c r="H73" s="1216"/>
      <c r="I73" s="1216"/>
      <c r="J73" s="1251"/>
      <c r="K73" s="726"/>
      <c r="L73" s="1760">
        <v>93674</v>
      </c>
      <c r="M73" s="1760"/>
      <c r="N73" s="1760"/>
      <c r="O73" s="1259"/>
      <c r="P73" s="1761">
        <v>101913</v>
      </c>
      <c r="Q73" s="1761"/>
      <c r="R73" s="1761"/>
      <c r="S73" s="1259"/>
      <c r="T73" s="1761">
        <v>113821</v>
      </c>
      <c r="U73" s="1761"/>
      <c r="V73" s="1761"/>
      <c r="W73" s="658"/>
      <c r="X73" s="1189"/>
    </row>
    <row r="74" spans="1:24" s="667" customFormat="1" ht="9.75" customHeight="1">
      <c r="A74" s="1189"/>
      <c r="B74" s="1190"/>
      <c r="C74" s="1137" t="s">
        <v>320</v>
      </c>
      <c r="D74" s="659"/>
      <c r="E74" s="659"/>
      <c r="F74" s="1116"/>
      <c r="G74" s="1258"/>
      <c r="H74" s="1216"/>
      <c r="I74" s="1216"/>
      <c r="J74" s="1251"/>
      <c r="K74" s="726"/>
      <c r="L74" s="1760">
        <v>88049</v>
      </c>
      <c r="M74" s="1760"/>
      <c r="N74" s="1760"/>
      <c r="O74" s="1259"/>
      <c r="P74" s="1761">
        <v>100091</v>
      </c>
      <c r="Q74" s="1761"/>
      <c r="R74" s="1761"/>
      <c r="S74" s="1259"/>
      <c r="T74" s="1761">
        <v>111950</v>
      </c>
      <c r="U74" s="1761"/>
      <c r="V74" s="1761"/>
      <c r="W74" s="658"/>
      <c r="X74" s="1189"/>
    </row>
    <row r="75" spans="1:24" s="667" customFormat="1" ht="9.75" customHeight="1">
      <c r="A75" s="1189"/>
      <c r="B75" s="1190"/>
      <c r="C75" s="1137" t="s">
        <v>321</v>
      </c>
      <c r="D75" s="659"/>
      <c r="E75" s="659"/>
      <c r="F75" s="1116"/>
      <c r="G75" s="1258"/>
      <c r="H75" s="1216"/>
      <c r="I75" s="1216"/>
      <c r="J75" s="1251"/>
      <c r="K75" s="726"/>
      <c r="L75" s="1760">
        <v>38808</v>
      </c>
      <c r="M75" s="1760"/>
      <c r="N75" s="1760"/>
      <c r="O75" s="1259"/>
      <c r="P75" s="1761">
        <v>50104</v>
      </c>
      <c r="Q75" s="1761"/>
      <c r="R75" s="1761"/>
      <c r="S75" s="1259"/>
      <c r="T75" s="1761">
        <v>55220</v>
      </c>
      <c r="U75" s="1761"/>
      <c r="V75" s="1761"/>
      <c r="W75" s="658"/>
      <c r="X75" s="1189"/>
    </row>
    <row r="76" spans="1:24" s="667" customFormat="1" ht="9.75" customHeight="1">
      <c r="A76" s="1189"/>
      <c r="B76" s="1190"/>
      <c r="C76" s="1137" t="s">
        <v>322</v>
      </c>
      <c r="D76" s="659"/>
      <c r="E76" s="659"/>
      <c r="F76" s="1116"/>
      <c r="G76" s="1258"/>
      <c r="H76" s="1216"/>
      <c r="I76" s="1216"/>
      <c r="J76" s="1251"/>
      <c r="K76" s="726"/>
      <c r="L76" s="1760">
        <v>56551</v>
      </c>
      <c r="M76" s="1760"/>
      <c r="N76" s="1760"/>
      <c r="O76" s="1259"/>
      <c r="P76" s="1761">
        <v>84513</v>
      </c>
      <c r="Q76" s="1761"/>
      <c r="R76" s="1761"/>
      <c r="S76" s="1259"/>
      <c r="T76" s="1761">
        <v>92395</v>
      </c>
      <c r="U76" s="1761"/>
      <c r="V76" s="1761"/>
      <c r="W76" s="658"/>
      <c r="X76" s="1189"/>
    </row>
    <row r="77" spans="1:24" s="667" customFormat="1" ht="2.25" customHeight="1">
      <c r="A77" s="1189"/>
      <c r="B77" s="1190"/>
      <c r="D77" s="659"/>
      <c r="E77" s="659"/>
      <c r="F77" s="1116"/>
      <c r="G77" s="1258"/>
      <c r="H77" s="1216"/>
      <c r="I77" s="1216"/>
      <c r="J77" s="1251"/>
      <c r="K77" s="726"/>
      <c r="L77" s="1760"/>
      <c r="M77" s="1760"/>
      <c r="N77" s="1760"/>
      <c r="O77" s="1259"/>
      <c r="P77" s="1761"/>
      <c r="Q77" s="1761"/>
      <c r="R77" s="1761"/>
      <c r="S77" s="1259"/>
      <c r="T77" s="1761"/>
      <c r="U77" s="1761"/>
      <c r="V77" s="1761"/>
      <c r="W77" s="658"/>
      <c r="X77" s="1189"/>
    </row>
    <row r="78" spans="1:24" s="667" customFormat="1" ht="9.75" customHeight="1">
      <c r="A78" s="1189"/>
      <c r="B78" s="1190"/>
      <c r="C78" s="1137" t="s">
        <v>323</v>
      </c>
      <c r="D78" s="659"/>
      <c r="E78" s="659"/>
      <c r="F78" s="1116"/>
      <c r="G78" s="1258"/>
      <c r="H78" s="1216"/>
      <c r="I78" s="1216"/>
      <c r="J78" s="1251"/>
      <c r="K78" s="726"/>
      <c r="L78" s="1760" t="s">
        <v>9</v>
      </c>
      <c r="M78" s="1760"/>
      <c r="N78" s="1760"/>
      <c r="O78" s="1259"/>
      <c r="P78" s="1761" t="s">
        <v>9</v>
      </c>
      <c r="Q78" s="1761"/>
      <c r="R78" s="1761"/>
      <c r="S78" s="1259"/>
      <c r="T78" s="1761" t="s">
        <v>9</v>
      </c>
      <c r="U78" s="1761"/>
      <c r="V78" s="1761"/>
      <c r="W78" s="658"/>
      <c r="X78" s="1189"/>
    </row>
    <row r="79" spans="1:24" s="667" customFormat="1" ht="9.75" customHeight="1">
      <c r="A79" s="1189"/>
      <c r="B79" s="1190"/>
      <c r="C79" s="1137" t="s">
        <v>324</v>
      </c>
      <c r="D79" s="659"/>
      <c r="E79" s="659"/>
      <c r="F79" s="1116"/>
      <c r="G79" s="1258"/>
      <c r="H79" s="1216"/>
      <c r="I79" s="1216"/>
      <c r="J79" s="1251"/>
      <c r="K79" s="726"/>
      <c r="L79" s="1760">
        <v>6956</v>
      </c>
      <c r="M79" s="1760"/>
      <c r="N79" s="1760"/>
      <c r="O79" s="1259"/>
      <c r="P79" s="1761">
        <v>8726</v>
      </c>
      <c r="Q79" s="1761"/>
      <c r="R79" s="1761"/>
      <c r="S79" s="1259"/>
      <c r="T79" s="1761">
        <v>9404</v>
      </c>
      <c r="U79" s="1761"/>
      <c r="V79" s="1761"/>
      <c r="W79" s="658"/>
      <c r="X79" s="1189"/>
    </row>
    <row r="80" spans="1:24" s="667" customFormat="1" ht="9.75" customHeight="1">
      <c r="A80" s="1189"/>
      <c r="B80" s="1190"/>
      <c r="C80" s="1137" t="s">
        <v>325</v>
      </c>
      <c r="D80" s="659"/>
      <c r="E80" s="659"/>
      <c r="F80" s="1116"/>
      <c r="G80" s="1258"/>
      <c r="H80" s="1216"/>
      <c r="I80" s="1216"/>
      <c r="J80" s="1251"/>
      <c r="K80" s="726"/>
      <c r="L80" s="1760">
        <v>38934</v>
      </c>
      <c r="M80" s="1760"/>
      <c r="N80" s="1760"/>
      <c r="O80" s="1259"/>
      <c r="P80" s="1761">
        <v>54620</v>
      </c>
      <c r="Q80" s="1761"/>
      <c r="R80" s="1761"/>
      <c r="S80" s="1259"/>
      <c r="T80" s="1761">
        <v>58396</v>
      </c>
      <c r="U80" s="1761"/>
      <c r="V80" s="1761"/>
      <c r="W80" s="658"/>
      <c r="X80" s="1189"/>
    </row>
    <row r="81" spans="1:24" s="667" customFormat="1" ht="9.75" customHeight="1">
      <c r="A81" s="1189"/>
      <c r="B81" s="1190"/>
      <c r="C81" s="1137" t="s">
        <v>326</v>
      </c>
      <c r="D81" s="659"/>
      <c r="E81" s="659"/>
      <c r="F81" s="1116"/>
      <c r="G81" s="1258"/>
      <c r="H81" s="1216"/>
      <c r="I81" s="1216"/>
      <c r="J81" s="1251"/>
      <c r="K81" s="726"/>
      <c r="L81" s="1760">
        <v>57272</v>
      </c>
      <c r="M81" s="1760"/>
      <c r="N81" s="1760"/>
      <c r="O81" s="1259"/>
      <c r="P81" s="1761">
        <v>62530</v>
      </c>
      <c r="Q81" s="1761"/>
      <c r="R81" s="1761"/>
      <c r="S81" s="1259"/>
      <c r="T81" s="1761">
        <v>66997</v>
      </c>
      <c r="U81" s="1761"/>
      <c r="V81" s="1761"/>
      <c r="W81" s="658"/>
      <c r="X81" s="1189"/>
    </row>
    <row r="82" spans="1:24" s="667" customFormat="1" ht="9.75" customHeight="1">
      <c r="A82" s="1189"/>
      <c r="B82" s="1190"/>
      <c r="C82" s="1137" t="s">
        <v>327</v>
      </c>
      <c r="D82" s="659"/>
      <c r="E82" s="659"/>
      <c r="F82" s="1116"/>
      <c r="G82" s="1258"/>
      <c r="H82" s="1216"/>
      <c r="I82" s="1216"/>
      <c r="J82" s="1251"/>
      <c r="K82" s="726"/>
      <c r="L82" s="1760">
        <v>128414</v>
      </c>
      <c r="M82" s="1760"/>
      <c r="N82" s="1760"/>
      <c r="O82" s="1259"/>
      <c r="P82" s="1761">
        <v>146721</v>
      </c>
      <c r="Q82" s="1761"/>
      <c r="R82" s="1761"/>
      <c r="S82" s="1259"/>
      <c r="T82" s="1761">
        <v>163002</v>
      </c>
      <c r="U82" s="1761"/>
      <c r="V82" s="1761"/>
      <c r="W82" s="658"/>
      <c r="X82" s="1189"/>
    </row>
    <row r="83" spans="1:24" s="667" customFormat="1" ht="9.75" customHeight="1">
      <c r="A83" s="1189"/>
      <c r="B83" s="1190"/>
      <c r="C83" s="1137" t="s">
        <v>328</v>
      </c>
      <c r="D83" s="659"/>
      <c r="E83" s="659"/>
      <c r="F83" s="1116"/>
      <c r="G83" s="1258"/>
      <c r="H83" s="1216"/>
      <c r="I83" s="1216"/>
      <c r="J83" s="1251"/>
      <c r="K83" s="726"/>
      <c r="L83" s="1760">
        <v>83453</v>
      </c>
      <c r="M83" s="1760"/>
      <c r="N83" s="1760"/>
      <c r="O83" s="1259"/>
      <c r="P83" s="1761">
        <v>108430</v>
      </c>
      <c r="Q83" s="1761"/>
      <c r="R83" s="1761"/>
      <c r="S83" s="1259"/>
      <c r="T83" s="1761">
        <v>120332</v>
      </c>
      <c r="U83" s="1761"/>
      <c r="V83" s="1761"/>
      <c r="W83" s="658"/>
      <c r="X83" s="1189"/>
    </row>
    <row r="84" spans="1:24" s="667" customFormat="1" ht="9" customHeight="1">
      <c r="A84" s="1189"/>
      <c r="B84" s="1190"/>
      <c r="C84" s="1137" t="s">
        <v>329</v>
      </c>
      <c r="D84" s="659"/>
      <c r="E84" s="659"/>
      <c r="F84" s="1116"/>
      <c r="G84" s="1258"/>
      <c r="H84" s="1216"/>
      <c r="I84" s="1216"/>
      <c r="K84" s="726"/>
      <c r="L84" s="1760">
        <v>38158</v>
      </c>
      <c r="M84" s="1760"/>
      <c r="N84" s="1760"/>
      <c r="O84" s="1259"/>
      <c r="P84" s="1761">
        <v>41937</v>
      </c>
      <c r="Q84" s="1761"/>
      <c r="R84" s="1761"/>
      <c r="S84" s="1259"/>
      <c r="T84" s="1761">
        <v>47240</v>
      </c>
      <c r="U84" s="1761"/>
      <c r="V84" s="1761"/>
      <c r="W84" s="658"/>
      <c r="X84" s="1189"/>
    </row>
    <row r="85" spans="1:24" s="667" customFormat="1" ht="9.75" customHeight="1">
      <c r="A85" s="1189"/>
      <c r="B85" s="1190"/>
      <c r="D85" s="1216"/>
      <c r="E85" s="1216"/>
      <c r="F85" s="1216"/>
      <c r="G85" s="1258"/>
      <c r="H85" s="1273" t="s">
        <v>272</v>
      </c>
      <c r="I85" s="659"/>
      <c r="J85" s="659"/>
      <c r="K85" s="1116"/>
      <c r="M85" s="1258"/>
      <c r="N85" s="1258"/>
      <c r="O85" s="1258"/>
      <c r="P85" s="1258"/>
      <c r="Q85" s="1258"/>
      <c r="R85" s="1258"/>
      <c r="S85" s="1258"/>
      <c r="T85" s="1258"/>
      <c r="U85" s="1258"/>
      <c r="V85" s="1258"/>
      <c r="W85" s="658"/>
      <c r="X85" s="1189"/>
    </row>
    <row r="86" spans="1:24" s="1247" customFormat="1" ht="11.25" customHeight="1">
      <c r="A86" s="1240"/>
      <c r="B86" s="1241"/>
      <c r="C86" s="1274" t="s">
        <v>520</v>
      </c>
      <c r="D86" s="1275"/>
      <c r="E86" s="1275"/>
      <c r="F86" s="1276"/>
      <c r="G86" s="1277"/>
      <c r="H86" s="1277"/>
      <c r="I86" s="1277"/>
      <c r="J86" s="1277"/>
      <c r="K86" s="1277"/>
      <c r="L86" s="1277"/>
      <c r="M86" s="1277"/>
      <c r="N86" s="1277"/>
      <c r="O86" s="1277"/>
      <c r="P86" s="1277"/>
      <c r="Q86" s="1277"/>
      <c r="R86" s="1277"/>
      <c r="S86" s="1277"/>
      <c r="T86" s="1277"/>
      <c r="U86" s="1277"/>
      <c r="V86" s="1278"/>
      <c r="W86" s="1243"/>
      <c r="X86" s="1240"/>
    </row>
    <row r="87" spans="1:24" s="688" customFormat="1" ht="10.5" customHeight="1">
      <c r="A87" s="684"/>
      <c r="B87" s="1190"/>
      <c r="C87" s="1260" t="s">
        <v>586</v>
      </c>
      <c r="D87" s="231"/>
      <c r="E87" s="231"/>
      <c r="F87" s="727"/>
      <c r="G87" s="231"/>
      <c r="H87" s="231"/>
      <c r="I87" s="231"/>
      <c r="J87" s="231"/>
      <c r="K87" s="231"/>
      <c r="L87" s="231"/>
      <c r="M87" s="231"/>
      <c r="N87" s="231"/>
      <c r="O87" s="231"/>
      <c r="P87" s="231"/>
      <c r="Q87" s="231"/>
      <c r="R87" s="231"/>
      <c r="S87" s="231"/>
      <c r="T87" s="231"/>
      <c r="U87" s="231"/>
      <c r="V87" s="231"/>
      <c r="W87" s="1261"/>
      <c r="X87" s="684"/>
    </row>
    <row r="88" spans="1:24" s="688" customFormat="1" ht="13.5" customHeight="1">
      <c r="A88" s="684"/>
      <c r="B88" s="1262">
        <v>12</v>
      </c>
      <c r="C88" s="1263" t="s">
        <v>622</v>
      </c>
      <c r="D88" s="231"/>
      <c r="E88" s="231"/>
      <c r="F88" s="727"/>
      <c r="G88" s="231"/>
      <c r="H88" s="231"/>
      <c r="I88" s="231"/>
      <c r="J88" s="231"/>
      <c r="K88" s="231"/>
      <c r="L88" s="231"/>
      <c r="M88" s="231"/>
      <c r="N88" s="231"/>
      <c r="O88" s="231"/>
      <c r="P88" s="231"/>
      <c r="Q88" s="231"/>
      <c r="R88" s="231"/>
      <c r="S88" s="231"/>
      <c r="T88" s="231"/>
      <c r="U88" s="231"/>
      <c r="V88" s="231"/>
      <c r="W88" s="1261"/>
      <c r="X88" s="684"/>
    </row>
    <row r="89" spans="1:24" s="688" customFormat="1" ht="14.25" customHeight="1">
      <c r="A89" s="1264"/>
      <c r="B89" s="1265"/>
      <c r="C89" s="1266"/>
      <c r="D89" s="232"/>
      <c r="E89" s="232"/>
      <c r="F89" s="728"/>
      <c r="G89" s="232"/>
      <c r="H89" s="232"/>
      <c r="I89" s="232"/>
      <c r="J89" s="232"/>
      <c r="K89" s="232"/>
      <c r="L89" s="232"/>
      <c r="M89" s="232"/>
      <c r="N89" s="232"/>
      <c r="O89" s="232"/>
      <c r="P89" s="232"/>
      <c r="Q89" s="232"/>
      <c r="R89" s="232"/>
      <c r="S89" s="232"/>
      <c r="T89" s="232"/>
      <c r="U89" s="232"/>
      <c r="V89" s="232"/>
      <c r="W89" s="1267"/>
      <c r="X89" s="1264"/>
    </row>
    <row r="90" spans="1:24" ht="13.5" customHeight="1">
      <c r="A90" s="683"/>
      <c r="B90" s="683"/>
      <c r="C90" s="683"/>
      <c r="D90" s="683"/>
      <c r="E90" s="1268"/>
      <c r="F90" s="1269"/>
      <c r="G90" s="1268"/>
      <c r="H90" s="1268"/>
      <c r="I90" s="1268"/>
      <c r="J90" s="1268"/>
      <c r="K90" s="1268"/>
      <c r="L90" s="1268"/>
      <c r="M90" s="1268"/>
      <c r="N90" s="1268"/>
      <c r="O90" s="1268"/>
      <c r="P90" s="1268"/>
      <c r="Q90" s="1268"/>
      <c r="R90" s="1268"/>
      <c r="S90" s="1268"/>
      <c r="T90" s="1762"/>
      <c r="U90" s="1762"/>
      <c r="V90" s="1762"/>
      <c r="W90" s="683"/>
      <c r="X90" s="1270"/>
    </row>
    <row r="95" spans="1:24">
      <c r="P95" s="1271"/>
      <c r="Q95" s="1271"/>
    </row>
    <row r="97" spans="10:22">
      <c r="V97" s="1132"/>
    </row>
    <row r="107" spans="10:22">
      <c r="J107" s="661"/>
    </row>
  </sheetData>
  <mergeCells count="184">
    <mergeCell ref="T90:V90"/>
    <mergeCell ref="L83:N83"/>
    <mergeCell ref="P83:R83"/>
    <mergeCell ref="T83:V83"/>
    <mergeCell ref="L84:N84"/>
    <mergeCell ref="P84:R84"/>
    <mergeCell ref="T84:V84"/>
    <mergeCell ref="L81:N81"/>
    <mergeCell ref="P81:R81"/>
    <mergeCell ref="T81:V81"/>
    <mergeCell ref="L82:N82"/>
    <mergeCell ref="P82:R82"/>
    <mergeCell ref="T82:V82"/>
    <mergeCell ref="L79:N79"/>
    <mergeCell ref="P79:R79"/>
    <mergeCell ref="T79:V79"/>
    <mergeCell ref="L80:N80"/>
    <mergeCell ref="P80:R80"/>
    <mergeCell ref="T80:V80"/>
    <mergeCell ref="L77:N77"/>
    <mergeCell ref="P77:R77"/>
    <mergeCell ref="T77:V77"/>
    <mergeCell ref="L78:N78"/>
    <mergeCell ref="P78:R78"/>
    <mergeCell ref="T78:V78"/>
    <mergeCell ref="L75:N75"/>
    <mergeCell ref="P75:R75"/>
    <mergeCell ref="T75:V75"/>
    <mergeCell ref="L76:N76"/>
    <mergeCell ref="P76:R76"/>
    <mergeCell ref="T76:V76"/>
    <mergeCell ref="L73:N73"/>
    <mergeCell ref="P73:R73"/>
    <mergeCell ref="T73:V73"/>
    <mergeCell ref="L74:N74"/>
    <mergeCell ref="P74:R74"/>
    <mergeCell ref="T74:V74"/>
    <mergeCell ref="L71:N71"/>
    <mergeCell ref="P71:R71"/>
    <mergeCell ref="T71:V71"/>
    <mergeCell ref="L72:N72"/>
    <mergeCell ref="P72:R72"/>
    <mergeCell ref="T72:V72"/>
    <mergeCell ref="L69:N69"/>
    <mergeCell ref="P69:R69"/>
    <mergeCell ref="T69:V69"/>
    <mergeCell ref="L70:N70"/>
    <mergeCell ref="P70:R70"/>
    <mergeCell ref="T70:V70"/>
    <mergeCell ref="L67:N67"/>
    <mergeCell ref="P67:R67"/>
    <mergeCell ref="T67:V67"/>
    <mergeCell ref="L68:N68"/>
    <mergeCell ref="P68:R68"/>
    <mergeCell ref="T68:V68"/>
    <mergeCell ref="L65:N65"/>
    <mergeCell ref="P65:R65"/>
    <mergeCell ref="T65:V65"/>
    <mergeCell ref="L66:N66"/>
    <mergeCell ref="P66:R66"/>
    <mergeCell ref="T66:V66"/>
    <mergeCell ref="L63:N63"/>
    <mergeCell ref="P63:R63"/>
    <mergeCell ref="T63:V63"/>
    <mergeCell ref="L64:N64"/>
    <mergeCell ref="P64:R64"/>
    <mergeCell ref="T64:V64"/>
    <mergeCell ref="L61:N61"/>
    <mergeCell ref="P61:R61"/>
    <mergeCell ref="T61:V61"/>
    <mergeCell ref="L62:N62"/>
    <mergeCell ref="P62:R62"/>
    <mergeCell ref="T62:V62"/>
    <mergeCell ref="L59:N59"/>
    <mergeCell ref="P59:R59"/>
    <mergeCell ref="T59:V59"/>
    <mergeCell ref="L60:N60"/>
    <mergeCell ref="P60:R60"/>
    <mergeCell ref="T60:V60"/>
    <mergeCell ref="L57:N57"/>
    <mergeCell ref="P57:R57"/>
    <mergeCell ref="T57:V57"/>
    <mergeCell ref="L58:N58"/>
    <mergeCell ref="P58:R58"/>
    <mergeCell ref="T58:V58"/>
    <mergeCell ref="L55:N55"/>
    <mergeCell ref="P55:R55"/>
    <mergeCell ref="T55:V55"/>
    <mergeCell ref="L56:N56"/>
    <mergeCell ref="P56:R56"/>
    <mergeCell ref="T56:V56"/>
    <mergeCell ref="C51:V51"/>
    <mergeCell ref="C52:D53"/>
    <mergeCell ref="L53:N53"/>
    <mergeCell ref="P53:R53"/>
    <mergeCell ref="T53:V53"/>
    <mergeCell ref="L54:N54"/>
    <mergeCell ref="P54:R54"/>
    <mergeCell ref="T54:V54"/>
    <mergeCell ref="C29:D30"/>
    <mergeCell ref="J30:L30"/>
    <mergeCell ref="P30:R30"/>
    <mergeCell ref="T30:V30"/>
    <mergeCell ref="C32:D32"/>
    <mergeCell ref="H22:J22"/>
    <mergeCell ref="L22:N22"/>
    <mergeCell ref="P22:R22"/>
    <mergeCell ref="T22:V22"/>
    <mergeCell ref="C26:V26"/>
    <mergeCell ref="C28:V28"/>
    <mergeCell ref="C20:D20"/>
    <mergeCell ref="H20:J20"/>
    <mergeCell ref="L20:N20"/>
    <mergeCell ref="P20:R20"/>
    <mergeCell ref="T20:V20"/>
    <mergeCell ref="H21:J21"/>
    <mergeCell ref="L21:N21"/>
    <mergeCell ref="P21:R21"/>
    <mergeCell ref="T21:V21"/>
    <mergeCell ref="H18:J18"/>
    <mergeCell ref="L18:N18"/>
    <mergeCell ref="P18:R18"/>
    <mergeCell ref="T18:V18"/>
    <mergeCell ref="H19:J19"/>
    <mergeCell ref="L19:N19"/>
    <mergeCell ref="P19:R19"/>
    <mergeCell ref="T19:V19"/>
    <mergeCell ref="C16:D16"/>
    <mergeCell ref="H16:J16"/>
    <mergeCell ref="L16:N16"/>
    <mergeCell ref="P16:R16"/>
    <mergeCell ref="T16:V16"/>
    <mergeCell ref="H17:J17"/>
    <mergeCell ref="L17:N17"/>
    <mergeCell ref="P17:R17"/>
    <mergeCell ref="T17:V17"/>
    <mergeCell ref="H14:J14"/>
    <mergeCell ref="L14:N14"/>
    <mergeCell ref="P14:R14"/>
    <mergeCell ref="T14:V14"/>
    <mergeCell ref="H15:J15"/>
    <mergeCell ref="L15:N15"/>
    <mergeCell ref="P15:R15"/>
    <mergeCell ref="T15:V15"/>
    <mergeCell ref="C12:D12"/>
    <mergeCell ref="H12:J12"/>
    <mergeCell ref="L12:N12"/>
    <mergeCell ref="P12:R12"/>
    <mergeCell ref="T12:V12"/>
    <mergeCell ref="H13:J13"/>
    <mergeCell ref="L13:N13"/>
    <mergeCell ref="P13:R13"/>
    <mergeCell ref="T13:V13"/>
    <mergeCell ref="C8:D8"/>
    <mergeCell ref="H8:J8"/>
    <mergeCell ref="L8:N8"/>
    <mergeCell ref="P8:R8"/>
    <mergeCell ref="T8:V8"/>
    <mergeCell ref="T10:V10"/>
    <mergeCell ref="C11:D11"/>
    <mergeCell ref="H11:J11"/>
    <mergeCell ref="L11:N11"/>
    <mergeCell ref="P11:R11"/>
    <mergeCell ref="T11:V11"/>
    <mergeCell ref="C9:D9"/>
    <mergeCell ref="H9:J9"/>
    <mergeCell ref="L9:N9"/>
    <mergeCell ref="P9:R9"/>
    <mergeCell ref="T9:V9"/>
    <mergeCell ref="C10:D10"/>
    <mergeCell ref="H10:J10"/>
    <mergeCell ref="L10:N10"/>
    <mergeCell ref="P10:R10"/>
    <mergeCell ref="C1:D1"/>
    <mergeCell ref="P1:W1"/>
    <mergeCell ref="V2:V3"/>
    <mergeCell ref="C4:V4"/>
    <mergeCell ref="C5:D6"/>
    <mergeCell ref="F6:R6"/>
    <mergeCell ref="T6:V6"/>
    <mergeCell ref="H7:J7"/>
    <mergeCell ref="L7:N7"/>
    <mergeCell ref="P7:R7"/>
    <mergeCell ref="T7:V7"/>
  </mergeCells>
  <printOptions horizontalCentered="1"/>
  <pageMargins left="0.15748031496062992" right="0.15748031496062992" top="0.19685039370078741" bottom="0.19685039370078741" header="0" footer="0"/>
  <pageSetup paperSize="9" orientation="portrait" r:id="rId1"/>
  <headerFooter alignWithMargins="0"/>
  <drawing r:id="rId2"/>
</worksheet>
</file>

<file path=xl/worksheets/sheet11.xml><?xml version="1.0" encoding="utf-8"?>
<worksheet xmlns="http://schemas.openxmlformats.org/spreadsheetml/2006/main" xmlns:r="http://schemas.openxmlformats.org/officeDocument/2006/relationships">
  <sheetPr>
    <tabColor theme="7"/>
  </sheetPr>
  <dimension ref="A1:AS75"/>
  <sheetViews>
    <sheetView zoomScaleNormal="100" workbookViewId="0"/>
  </sheetViews>
  <sheetFormatPr defaultRowHeight="12.75"/>
  <cols>
    <col min="1" max="1" width="1" style="268" customWidth="1"/>
    <col min="2" max="2" width="2.42578125" style="268" customWidth="1"/>
    <col min="3" max="3" width="2" style="268" customWidth="1"/>
    <col min="4" max="4" width="22.5703125" style="268" customWidth="1"/>
    <col min="5" max="5" width="0.140625" style="268" customWidth="1"/>
    <col min="6" max="6" width="7.7109375" style="268" customWidth="1"/>
    <col min="7" max="7" width="0.140625" style="268" customWidth="1"/>
    <col min="8" max="8" width="7.5703125" style="268" customWidth="1"/>
    <col min="9" max="9" width="0.140625" style="268" customWidth="1"/>
    <col min="10" max="10" width="7.7109375" style="268" customWidth="1"/>
    <col min="11" max="11" width="0.140625" style="268" customWidth="1"/>
    <col min="12" max="12" width="7.7109375" style="268" customWidth="1"/>
    <col min="13" max="13" width="0.140625" style="268" customWidth="1"/>
    <col min="14" max="14" width="7.7109375" style="268" customWidth="1"/>
    <col min="15" max="15" width="0.140625" style="268" customWidth="1"/>
    <col min="16" max="16" width="7.7109375" style="268" customWidth="1"/>
    <col min="17" max="17" width="0.140625" style="268" customWidth="1"/>
    <col min="18" max="18" width="7.7109375" style="268" customWidth="1"/>
    <col min="19" max="19" width="0.140625" style="268" customWidth="1"/>
    <col min="20" max="20" width="7.7109375" style="268" customWidth="1"/>
    <col min="21" max="21" width="0.140625" style="268" customWidth="1"/>
    <col min="22" max="22" width="7.7109375" style="268" customWidth="1"/>
    <col min="23" max="23" width="2.5703125" style="268" customWidth="1"/>
    <col min="24" max="24" width="1" style="268" customWidth="1"/>
    <col min="25" max="25" width="8.140625" style="268" customWidth="1"/>
    <col min="26" max="26" width="8.7109375" style="268" bestFit="1" customWidth="1"/>
    <col min="27" max="27" width="9.140625" style="268"/>
    <col min="28" max="28" width="7.5703125" style="268" bestFit="1" customWidth="1"/>
    <col min="29" max="29" width="9.140625" style="268"/>
    <col min="30" max="30" width="7.85546875" style="268" bestFit="1" customWidth="1"/>
    <col min="31" max="31" width="9.140625" style="268"/>
    <col min="32" max="32" width="9" style="268" bestFit="1" customWidth="1"/>
    <col min="33" max="33" width="4.28515625" style="268" bestFit="1" customWidth="1"/>
    <col min="34" max="229" width="9.140625" style="268"/>
    <col min="230" max="230" width="1" style="268" customWidth="1"/>
    <col min="231" max="231" width="2.42578125" style="268" customWidth="1"/>
    <col min="232" max="232" width="2" style="268" customWidth="1"/>
    <col min="233" max="233" width="24.42578125" style="268" customWidth="1"/>
    <col min="234" max="236" width="3.85546875" style="268" customWidth="1"/>
    <col min="237" max="237" width="4" style="268" customWidth="1"/>
    <col min="238" max="238" width="4.140625" style="268" customWidth="1"/>
    <col min="239" max="241" width="3.85546875" style="268" customWidth="1"/>
    <col min="242" max="243" width="4.140625" style="268" customWidth="1"/>
    <col min="244" max="247" width="3.85546875" style="268" customWidth="1"/>
    <col min="248" max="248" width="4.28515625" style="268" customWidth="1"/>
    <col min="249" max="249" width="4.140625" style="268" customWidth="1"/>
    <col min="250" max="251" width="3.85546875" style="268" customWidth="1"/>
    <col min="252" max="252" width="2.5703125" style="268" customWidth="1"/>
    <col min="253" max="253" width="1" style="268" customWidth="1"/>
    <col min="254" max="257" width="0" style="268" hidden="1" customWidth="1"/>
    <col min="258" max="274" width="5.28515625" style="268" customWidth="1"/>
    <col min="275" max="485" width="9.140625" style="268"/>
    <col min="486" max="486" width="1" style="268" customWidth="1"/>
    <col min="487" max="487" width="2.42578125" style="268" customWidth="1"/>
    <col min="488" max="488" width="2" style="268" customWidth="1"/>
    <col min="489" max="489" width="24.42578125" style="268" customWidth="1"/>
    <col min="490" max="492" width="3.85546875" style="268" customWidth="1"/>
    <col min="493" max="493" width="4" style="268" customWidth="1"/>
    <col min="494" max="494" width="4.140625" style="268" customWidth="1"/>
    <col min="495" max="497" width="3.85546875" style="268" customWidth="1"/>
    <col min="498" max="499" width="4.140625" style="268" customWidth="1"/>
    <col min="500" max="503" width="3.85546875" style="268" customWidth="1"/>
    <col min="504" max="504" width="4.28515625" style="268" customWidth="1"/>
    <col min="505" max="505" width="4.140625" style="268" customWidth="1"/>
    <col min="506" max="507" width="3.85546875" style="268" customWidth="1"/>
    <col min="508" max="508" width="2.5703125" style="268" customWidth="1"/>
    <col min="509" max="509" width="1" style="268" customWidth="1"/>
    <col min="510" max="513" width="0" style="268" hidden="1" customWidth="1"/>
    <col min="514" max="530" width="5.28515625" style="268" customWidth="1"/>
    <col min="531" max="741" width="9.140625" style="268"/>
    <col min="742" max="742" width="1" style="268" customWidth="1"/>
    <col min="743" max="743" width="2.42578125" style="268" customWidth="1"/>
    <col min="744" max="744" width="2" style="268" customWidth="1"/>
    <col min="745" max="745" width="24.42578125" style="268" customWidth="1"/>
    <col min="746" max="748" width="3.85546875" style="268" customWidth="1"/>
    <col min="749" max="749" width="4" style="268" customWidth="1"/>
    <col min="750" max="750" width="4.140625" style="268" customWidth="1"/>
    <col min="751" max="753" width="3.85546875" style="268" customWidth="1"/>
    <col min="754" max="755" width="4.140625" style="268" customWidth="1"/>
    <col min="756" max="759" width="3.85546875" style="268" customWidth="1"/>
    <col min="760" max="760" width="4.28515625" style="268" customWidth="1"/>
    <col min="761" max="761" width="4.140625" style="268" customWidth="1"/>
    <col min="762" max="763" width="3.85546875" style="268" customWidth="1"/>
    <col min="764" max="764" width="2.5703125" style="268" customWidth="1"/>
    <col min="765" max="765" width="1" style="268" customWidth="1"/>
    <col min="766" max="769" width="0" style="268" hidden="1" customWidth="1"/>
    <col min="770" max="786" width="5.28515625" style="268" customWidth="1"/>
    <col min="787" max="997" width="9.140625" style="268"/>
    <col min="998" max="998" width="1" style="268" customWidth="1"/>
    <col min="999" max="999" width="2.42578125" style="268" customWidth="1"/>
    <col min="1000" max="1000" width="2" style="268" customWidth="1"/>
    <col min="1001" max="1001" width="24.42578125" style="268" customWidth="1"/>
    <col min="1002" max="1004" width="3.85546875" style="268" customWidth="1"/>
    <col min="1005" max="1005" width="4" style="268" customWidth="1"/>
    <col min="1006" max="1006" width="4.140625" style="268" customWidth="1"/>
    <col min="1007" max="1009" width="3.85546875" style="268" customWidth="1"/>
    <col min="1010" max="1011" width="4.140625" style="268" customWidth="1"/>
    <col min="1012" max="1015" width="3.85546875" style="268" customWidth="1"/>
    <col min="1016" max="1016" width="4.28515625" style="268" customWidth="1"/>
    <col min="1017" max="1017" width="4.140625" style="268" customWidth="1"/>
    <col min="1018" max="1019" width="3.85546875" style="268" customWidth="1"/>
    <col min="1020" max="1020" width="2.5703125" style="268" customWidth="1"/>
    <col min="1021" max="1021" width="1" style="268" customWidth="1"/>
    <col min="1022" max="1025" width="0" style="268" hidden="1" customWidth="1"/>
    <col min="1026" max="1042" width="5.28515625" style="268" customWidth="1"/>
    <col min="1043" max="1253" width="9.140625" style="268"/>
    <col min="1254" max="1254" width="1" style="268" customWidth="1"/>
    <col min="1255" max="1255" width="2.42578125" style="268" customWidth="1"/>
    <col min="1256" max="1256" width="2" style="268" customWidth="1"/>
    <col min="1257" max="1257" width="24.42578125" style="268" customWidth="1"/>
    <col min="1258" max="1260" width="3.85546875" style="268" customWidth="1"/>
    <col min="1261" max="1261" width="4" style="268" customWidth="1"/>
    <col min="1262" max="1262" width="4.140625" style="268" customWidth="1"/>
    <col min="1263" max="1265" width="3.85546875" style="268" customWidth="1"/>
    <col min="1266" max="1267" width="4.140625" style="268" customWidth="1"/>
    <col min="1268" max="1271" width="3.85546875" style="268" customWidth="1"/>
    <col min="1272" max="1272" width="4.28515625" style="268" customWidth="1"/>
    <col min="1273" max="1273" width="4.140625" style="268" customWidth="1"/>
    <col min="1274" max="1275" width="3.85546875" style="268" customWidth="1"/>
    <col min="1276" max="1276" width="2.5703125" style="268" customWidth="1"/>
    <col min="1277" max="1277" width="1" style="268" customWidth="1"/>
    <col min="1278" max="1281" width="0" style="268" hidden="1" customWidth="1"/>
    <col min="1282" max="1298" width="5.28515625" style="268" customWidth="1"/>
    <col min="1299" max="1509" width="9.140625" style="268"/>
    <col min="1510" max="1510" width="1" style="268" customWidth="1"/>
    <col min="1511" max="1511" width="2.42578125" style="268" customWidth="1"/>
    <col min="1512" max="1512" width="2" style="268" customWidth="1"/>
    <col min="1513" max="1513" width="24.42578125" style="268" customWidth="1"/>
    <col min="1514" max="1516" width="3.85546875" style="268" customWidth="1"/>
    <col min="1517" max="1517" width="4" style="268" customWidth="1"/>
    <col min="1518" max="1518" width="4.140625" style="268" customWidth="1"/>
    <col min="1519" max="1521" width="3.85546875" style="268" customWidth="1"/>
    <col min="1522" max="1523" width="4.140625" style="268" customWidth="1"/>
    <col min="1524" max="1527" width="3.85546875" style="268" customWidth="1"/>
    <col min="1528" max="1528" width="4.28515625" style="268" customWidth="1"/>
    <col min="1529" max="1529" width="4.140625" style="268" customWidth="1"/>
    <col min="1530" max="1531" width="3.85546875" style="268" customWidth="1"/>
    <col min="1532" max="1532" width="2.5703125" style="268" customWidth="1"/>
    <col min="1533" max="1533" width="1" style="268" customWidth="1"/>
    <col min="1534" max="1537" width="0" style="268" hidden="1" customWidth="1"/>
    <col min="1538" max="1554" width="5.28515625" style="268" customWidth="1"/>
    <col min="1555" max="1765" width="9.140625" style="268"/>
    <col min="1766" max="1766" width="1" style="268" customWidth="1"/>
    <col min="1767" max="1767" width="2.42578125" style="268" customWidth="1"/>
    <col min="1768" max="1768" width="2" style="268" customWidth="1"/>
    <col min="1769" max="1769" width="24.42578125" style="268" customWidth="1"/>
    <col min="1770" max="1772" width="3.85546875" style="268" customWidth="1"/>
    <col min="1773" max="1773" width="4" style="268" customWidth="1"/>
    <col min="1774" max="1774" width="4.140625" style="268" customWidth="1"/>
    <col min="1775" max="1777" width="3.85546875" style="268" customWidth="1"/>
    <col min="1778" max="1779" width="4.140625" style="268" customWidth="1"/>
    <col min="1780" max="1783" width="3.85546875" style="268" customWidth="1"/>
    <col min="1784" max="1784" width="4.28515625" style="268" customWidth="1"/>
    <col min="1785" max="1785" width="4.140625" style="268" customWidth="1"/>
    <col min="1786" max="1787" width="3.85546875" style="268" customWidth="1"/>
    <col min="1788" max="1788" width="2.5703125" style="268" customWidth="1"/>
    <col min="1789" max="1789" width="1" style="268" customWidth="1"/>
    <col min="1790" max="1793" width="0" style="268" hidden="1" customWidth="1"/>
    <col min="1794" max="1810" width="5.28515625" style="268" customWidth="1"/>
    <col min="1811" max="2021" width="9.140625" style="268"/>
    <col min="2022" max="2022" width="1" style="268" customWidth="1"/>
    <col min="2023" max="2023" width="2.42578125" style="268" customWidth="1"/>
    <col min="2024" max="2024" width="2" style="268" customWidth="1"/>
    <col min="2025" max="2025" width="24.42578125" style="268" customWidth="1"/>
    <col min="2026" max="2028" width="3.85546875" style="268" customWidth="1"/>
    <col min="2029" max="2029" width="4" style="268" customWidth="1"/>
    <col min="2030" max="2030" width="4.140625" style="268" customWidth="1"/>
    <col min="2031" max="2033" width="3.85546875" style="268" customWidth="1"/>
    <col min="2034" max="2035" width="4.140625" style="268" customWidth="1"/>
    <col min="2036" max="2039" width="3.85546875" style="268" customWidth="1"/>
    <col min="2040" max="2040" width="4.28515625" style="268" customWidth="1"/>
    <col min="2041" max="2041" width="4.140625" style="268" customWidth="1"/>
    <col min="2042" max="2043" width="3.85546875" style="268" customWidth="1"/>
    <col min="2044" max="2044" width="2.5703125" style="268" customWidth="1"/>
    <col min="2045" max="2045" width="1" style="268" customWidth="1"/>
    <col min="2046" max="2049" width="0" style="268" hidden="1" customWidth="1"/>
    <col min="2050" max="2066" width="5.28515625" style="268" customWidth="1"/>
    <col min="2067" max="2277" width="9.140625" style="268"/>
    <col min="2278" max="2278" width="1" style="268" customWidth="1"/>
    <col min="2279" max="2279" width="2.42578125" style="268" customWidth="1"/>
    <col min="2280" max="2280" width="2" style="268" customWidth="1"/>
    <col min="2281" max="2281" width="24.42578125" style="268" customWidth="1"/>
    <col min="2282" max="2284" width="3.85546875" style="268" customWidth="1"/>
    <col min="2285" max="2285" width="4" style="268" customWidth="1"/>
    <col min="2286" max="2286" width="4.140625" style="268" customWidth="1"/>
    <col min="2287" max="2289" width="3.85546875" style="268" customWidth="1"/>
    <col min="2290" max="2291" width="4.140625" style="268" customWidth="1"/>
    <col min="2292" max="2295" width="3.85546875" style="268" customWidth="1"/>
    <col min="2296" max="2296" width="4.28515625" style="268" customWidth="1"/>
    <col min="2297" max="2297" width="4.140625" style="268" customWidth="1"/>
    <col min="2298" max="2299" width="3.85546875" style="268" customWidth="1"/>
    <col min="2300" max="2300" width="2.5703125" style="268" customWidth="1"/>
    <col min="2301" max="2301" width="1" style="268" customWidth="1"/>
    <col min="2302" max="2305" width="0" style="268" hidden="1" customWidth="1"/>
    <col min="2306" max="2322" width="5.28515625" style="268" customWidth="1"/>
    <col min="2323" max="2533" width="9.140625" style="268"/>
    <col min="2534" max="2534" width="1" style="268" customWidth="1"/>
    <col min="2535" max="2535" width="2.42578125" style="268" customWidth="1"/>
    <col min="2536" max="2536" width="2" style="268" customWidth="1"/>
    <col min="2537" max="2537" width="24.42578125" style="268" customWidth="1"/>
    <col min="2538" max="2540" width="3.85546875" style="268" customWidth="1"/>
    <col min="2541" max="2541" width="4" style="268" customWidth="1"/>
    <col min="2542" max="2542" width="4.140625" style="268" customWidth="1"/>
    <col min="2543" max="2545" width="3.85546875" style="268" customWidth="1"/>
    <col min="2546" max="2547" width="4.140625" style="268" customWidth="1"/>
    <col min="2548" max="2551" width="3.85546875" style="268" customWidth="1"/>
    <col min="2552" max="2552" width="4.28515625" style="268" customWidth="1"/>
    <col min="2553" max="2553" width="4.140625" style="268" customWidth="1"/>
    <col min="2554" max="2555" width="3.85546875" style="268" customWidth="1"/>
    <col min="2556" max="2556" width="2.5703125" style="268" customWidth="1"/>
    <col min="2557" max="2557" width="1" style="268" customWidth="1"/>
    <col min="2558" max="2561" width="0" style="268" hidden="1" customWidth="1"/>
    <col min="2562" max="2578" width="5.28515625" style="268" customWidth="1"/>
    <col min="2579" max="2789" width="9.140625" style="268"/>
    <col min="2790" max="2790" width="1" style="268" customWidth="1"/>
    <col min="2791" max="2791" width="2.42578125" style="268" customWidth="1"/>
    <col min="2792" max="2792" width="2" style="268" customWidth="1"/>
    <col min="2793" max="2793" width="24.42578125" style="268" customWidth="1"/>
    <col min="2794" max="2796" width="3.85546875" style="268" customWidth="1"/>
    <col min="2797" max="2797" width="4" style="268" customWidth="1"/>
    <col min="2798" max="2798" width="4.140625" style="268" customWidth="1"/>
    <col min="2799" max="2801" width="3.85546875" style="268" customWidth="1"/>
    <col min="2802" max="2803" width="4.140625" style="268" customWidth="1"/>
    <col min="2804" max="2807" width="3.85546875" style="268" customWidth="1"/>
    <col min="2808" max="2808" width="4.28515625" style="268" customWidth="1"/>
    <col min="2809" max="2809" width="4.140625" style="268" customWidth="1"/>
    <col min="2810" max="2811" width="3.85546875" style="268" customWidth="1"/>
    <col min="2812" max="2812" width="2.5703125" style="268" customWidth="1"/>
    <col min="2813" max="2813" width="1" style="268" customWidth="1"/>
    <col min="2814" max="2817" width="0" style="268" hidden="1" customWidth="1"/>
    <col min="2818" max="2834" width="5.28515625" style="268" customWidth="1"/>
    <col min="2835" max="3045" width="9.140625" style="268"/>
    <col min="3046" max="3046" width="1" style="268" customWidth="1"/>
    <col min="3047" max="3047" width="2.42578125" style="268" customWidth="1"/>
    <col min="3048" max="3048" width="2" style="268" customWidth="1"/>
    <col min="3049" max="3049" width="24.42578125" style="268" customWidth="1"/>
    <col min="3050" max="3052" width="3.85546875" style="268" customWidth="1"/>
    <col min="3053" max="3053" width="4" style="268" customWidth="1"/>
    <col min="3054" max="3054" width="4.140625" style="268" customWidth="1"/>
    <col min="3055" max="3057" width="3.85546875" style="268" customWidth="1"/>
    <col min="3058" max="3059" width="4.140625" style="268" customWidth="1"/>
    <col min="3060" max="3063" width="3.85546875" style="268" customWidth="1"/>
    <col min="3064" max="3064" width="4.28515625" style="268" customWidth="1"/>
    <col min="3065" max="3065" width="4.140625" style="268" customWidth="1"/>
    <col min="3066" max="3067" width="3.85546875" style="268" customWidth="1"/>
    <col min="3068" max="3068" width="2.5703125" style="268" customWidth="1"/>
    <col min="3069" max="3069" width="1" style="268" customWidth="1"/>
    <col min="3070" max="3073" width="0" style="268" hidden="1" customWidth="1"/>
    <col min="3074" max="3090" width="5.28515625" style="268" customWidth="1"/>
    <col min="3091" max="3301" width="9.140625" style="268"/>
    <col min="3302" max="3302" width="1" style="268" customWidth="1"/>
    <col min="3303" max="3303" width="2.42578125" style="268" customWidth="1"/>
    <col min="3304" max="3304" width="2" style="268" customWidth="1"/>
    <col min="3305" max="3305" width="24.42578125" style="268" customWidth="1"/>
    <col min="3306" max="3308" width="3.85546875" style="268" customWidth="1"/>
    <col min="3309" max="3309" width="4" style="268" customWidth="1"/>
    <col min="3310" max="3310" width="4.140625" style="268" customWidth="1"/>
    <col min="3311" max="3313" width="3.85546875" style="268" customWidth="1"/>
    <col min="3314" max="3315" width="4.140625" style="268" customWidth="1"/>
    <col min="3316" max="3319" width="3.85546875" style="268" customWidth="1"/>
    <col min="3320" max="3320" width="4.28515625" style="268" customWidth="1"/>
    <col min="3321" max="3321" width="4.140625" style="268" customWidth="1"/>
    <col min="3322" max="3323" width="3.85546875" style="268" customWidth="1"/>
    <col min="3324" max="3324" width="2.5703125" style="268" customWidth="1"/>
    <col min="3325" max="3325" width="1" style="268" customWidth="1"/>
    <col min="3326" max="3329" width="0" style="268" hidden="1" customWidth="1"/>
    <col min="3330" max="3346" width="5.28515625" style="268" customWidth="1"/>
    <col min="3347" max="3557" width="9.140625" style="268"/>
    <col min="3558" max="3558" width="1" style="268" customWidth="1"/>
    <col min="3559" max="3559" width="2.42578125" style="268" customWidth="1"/>
    <col min="3560" max="3560" width="2" style="268" customWidth="1"/>
    <col min="3561" max="3561" width="24.42578125" style="268" customWidth="1"/>
    <col min="3562" max="3564" width="3.85546875" style="268" customWidth="1"/>
    <col min="3565" max="3565" width="4" style="268" customWidth="1"/>
    <col min="3566" max="3566" width="4.140625" style="268" customWidth="1"/>
    <col min="3567" max="3569" width="3.85546875" style="268" customWidth="1"/>
    <col min="3570" max="3571" width="4.140625" style="268" customWidth="1"/>
    <col min="3572" max="3575" width="3.85546875" style="268" customWidth="1"/>
    <col min="3576" max="3576" width="4.28515625" style="268" customWidth="1"/>
    <col min="3577" max="3577" width="4.140625" style="268" customWidth="1"/>
    <col min="3578" max="3579" width="3.85546875" style="268" customWidth="1"/>
    <col min="3580" max="3580" width="2.5703125" style="268" customWidth="1"/>
    <col min="3581" max="3581" width="1" style="268" customWidth="1"/>
    <col min="3582" max="3585" width="0" style="268" hidden="1" customWidth="1"/>
    <col min="3586" max="3602" width="5.28515625" style="268" customWidth="1"/>
    <col min="3603" max="3813" width="9.140625" style="268"/>
    <col min="3814" max="3814" width="1" style="268" customWidth="1"/>
    <col min="3815" max="3815" width="2.42578125" style="268" customWidth="1"/>
    <col min="3816" max="3816" width="2" style="268" customWidth="1"/>
    <col min="3817" max="3817" width="24.42578125" style="268" customWidth="1"/>
    <col min="3818" max="3820" width="3.85546875" style="268" customWidth="1"/>
    <col min="3821" max="3821" width="4" style="268" customWidth="1"/>
    <col min="3822" max="3822" width="4.140625" style="268" customWidth="1"/>
    <col min="3823" max="3825" width="3.85546875" style="268" customWidth="1"/>
    <col min="3826" max="3827" width="4.140625" style="268" customWidth="1"/>
    <col min="3828" max="3831" width="3.85546875" style="268" customWidth="1"/>
    <col min="3832" max="3832" width="4.28515625" style="268" customWidth="1"/>
    <col min="3833" max="3833" width="4.140625" style="268" customWidth="1"/>
    <col min="3834" max="3835" width="3.85546875" style="268" customWidth="1"/>
    <col min="3836" max="3836" width="2.5703125" style="268" customWidth="1"/>
    <col min="3837" max="3837" width="1" style="268" customWidth="1"/>
    <col min="3838" max="3841" width="0" style="268" hidden="1" customWidth="1"/>
    <col min="3842" max="3858" width="5.28515625" style="268" customWidth="1"/>
    <col min="3859" max="4069" width="9.140625" style="268"/>
    <col min="4070" max="4070" width="1" style="268" customWidth="1"/>
    <col min="4071" max="4071" width="2.42578125" style="268" customWidth="1"/>
    <col min="4072" max="4072" width="2" style="268" customWidth="1"/>
    <col min="4073" max="4073" width="24.42578125" style="268" customWidth="1"/>
    <col min="4074" max="4076" width="3.85546875" style="268" customWidth="1"/>
    <col min="4077" max="4077" width="4" style="268" customWidth="1"/>
    <col min="4078" max="4078" width="4.140625" style="268" customWidth="1"/>
    <col min="4079" max="4081" width="3.85546875" style="268" customWidth="1"/>
    <col min="4082" max="4083" width="4.140625" style="268" customWidth="1"/>
    <col min="4084" max="4087" width="3.85546875" style="268" customWidth="1"/>
    <col min="4088" max="4088" width="4.28515625" style="268" customWidth="1"/>
    <col min="4089" max="4089" width="4.140625" style="268" customWidth="1"/>
    <col min="4090" max="4091" width="3.85546875" style="268" customWidth="1"/>
    <col min="4092" max="4092" width="2.5703125" style="268" customWidth="1"/>
    <col min="4093" max="4093" width="1" style="268" customWidth="1"/>
    <col min="4094" max="4097" width="0" style="268" hidden="1" customWidth="1"/>
    <col min="4098" max="4114" width="5.28515625" style="268" customWidth="1"/>
    <col min="4115" max="4325" width="9.140625" style="268"/>
    <col min="4326" max="4326" width="1" style="268" customWidth="1"/>
    <col min="4327" max="4327" width="2.42578125" style="268" customWidth="1"/>
    <col min="4328" max="4328" width="2" style="268" customWidth="1"/>
    <col min="4329" max="4329" width="24.42578125" style="268" customWidth="1"/>
    <col min="4330" max="4332" width="3.85546875" style="268" customWidth="1"/>
    <col min="4333" max="4333" width="4" style="268" customWidth="1"/>
    <col min="4334" max="4334" width="4.140625" style="268" customWidth="1"/>
    <col min="4335" max="4337" width="3.85546875" style="268" customWidth="1"/>
    <col min="4338" max="4339" width="4.140625" style="268" customWidth="1"/>
    <col min="4340" max="4343" width="3.85546875" style="268" customWidth="1"/>
    <col min="4344" max="4344" width="4.28515625" style="268" customWidth="1"/>
    <col min="4345" max="4345" width="4.140625" style="268" customWidth="1"/>
    <col min="4346" max="4347" width="3.85546875" style="268" customWidth="1"/>
    <col min="4348" max="4348" width="2.5703125" style="268" customWidth="1"/>
    <col min="4349" max="4349" width="1" style="268" customWidth="1"/>
    <col min="4350" max="4353" width="0" style="268" hidden="1" customWidth="1"/>
    <col min="4354" max="4370" width="5.28515625" style="268" customWidth="1"/>
    <col min="4371" max="4581" width="9.140625" style="268"/>
    <col min="4582" max="4582" width="1" style="268" customWidth="1"/>
    <col min="4583" max="4583" width="2.42578125" style="268" customWidth="1"/>
    <col min="4584" max="4584" width="2" style="268" customWidth="1"/>
    <col min="4585" max="4585" width="24.42578125" style="268" customWidth="1"/>
    <col min="4586" max="4588" width="3.85546875" style="268" customWidth="1"/>
    <col min="4589" max="4589" width="4" style="268" customWidth="1"/>
    <col min="4590" max="4590" width="4.140625" style="268" customWidth="1"/>
    <col min="4591" max="4593" width="3.85546875" style="268" customWidth="1"/>
    <col min="4594" max="4595" width="4.140625" style="268" customWidth="1"/>
    <col min="4596" max="4599" width="3.85546875" style="268" customWidth="1"/>
    <col min="4600" max="4600" width="4.28515625" style="268" customWidth="1"/>
    <col min="4601" max="4601" width="4.140625" style="268" customWidth="1"/>
    <col min="4602" max="4603" width="3.85546875" style="268" customWidth="1"/>
    <col min="4604" max="4604" width="2.5703125" style="268" customWidth="1"/>
    <col min="4605" max="4605" width="1" style="268" customWidth="1"/>
    <col min="4606" max="4609" width="0" style="268" hidden="1" customWidth="1"/>
    <col min="4610" max="4626" width="5.28515625" style="268" customWidth="1"/>
    <col min="4627" max="4837" width="9.140625" style="268"/>
    <col min="4838" max="4838" width="1" style="268" customWidth="1"/>
    <col min="4839" max="4839" width="2.42578125" style="268" customWidth="1"/>
    <col min="4840" max="4840" width="2" style="268" customWidth="1"/>
    <col min="4841" max="4841" width="24.42578125" style="268" customWidth="1"/>
    <col min="4842" max="4844" width="3.85546875" style="268" customWidth="1"/>
    <col min="4845" max="4845" width="4" style="268" customWidth="1"/>
    <col min="4846" max="4846" width="4.140625" style="268" customWidth="1"/>
    <col min="4847" max="4849" width="3.85546875" style="268" customWidth="1"/>
    <col min="4850" max="4851" width="4.140625" style="268" customWidth="1"/>
    <col min="4852" max="4855" width="3.85546875" style="268" customWidth="1"/>
    <col min="4856" max="4856" width="4.28515625" style="268" customWidth="1"/>
    <col min="4857" max="4857" width="4.140625" style="268" customWidth="1"/>
    <col min="4858" max="4859" width="3.85546875" style="268" customWidth="1"/>
    <col min="4860" max="4860" width="2.5703125" style="268" customWidth="1"/>
    <col min="4861" max="4861" width="1" style="268" customWidth="1"/>
    <col min="4862" max="4865" width="0" style="268" hidden="1" customWidth="1"/>
    <col min="4866" max="4882" width="5.28515625" style="268" customWidth="1"/>
    <col min="4883" max="5093" width="9.140625" style="268"/>
    <col min="5094" max="5094" width="1" style="268" customWidth="1"/>
    <col min="5095" max="5095" width="2.42578125" style="268" customWidth="1"/>
    <col min="5096" max="5096" width="2" style="268" customWidth="1"/>
    <col min="5097" max="5097" width="24.42578125" style="268" customWidth="1"/>
    <col min="5098" max="5100" width="3.85546875" style="268" customWidth="1"/>
    <col min="5101" max="5101" width="4" style="268" customWidth="1"/>
    <col min="5102" max="5102" width="4.140625" style="268" customWidth="1"/>
    <col min="5103" max="5105" width="3.85546875" style="268" customWidth="1"/>
    <col min="5106" max="5107" width="4.140625" style="268" customWidth="1"/>
    <col min="5108" max="5111" width="3.85546875" style="268" customWidth="1"/>
    <col min="5112" max="5112" width="4.28515625" style="268" customWidth="1"/>
    <col min="5113" max="5113" width="4.140625" style="268" customWidth="1"/>
    <col min="5114" max="5115" width="3.85546875" style="268" customWidth="1"/>
    <col min="5116" max="5116" width="2.5703125" style="268" customWidth="1"/>
    <col min="5117" max="5117" width="1" style="268" customWidth="1"/>
    <col min="5118" max="5121" width="0" style="268" hidden="1" customWidth="1"/>
    <col min="5122" max="5138" width="5.28515625" style="268" customWidth="1"/>
    <col min="5139" max="5349" width="9.140625" style="268"/>
    <col min="5350" max="5350" width="1" style="268" customWidth="1"/>
    <col min="5351" max="5351" width="2.42578125" style="268" customWidth="1"/>
    <col min="5352" max="5352" width="2" style="268" customWidth="1"/>
    <col min="5353" max="5353" width="24.42578125" style="268" customWidth="1"/>
    <col min="5354" max="5356" width="3.85546875" style="268" customWidth="1"/>
    <col min="5357" max="5357" width="4" style="268" customWidth="1"/>
    <col min="5358" max="5358" width="4.140625" style="268" customWidth="1"/>
    <col min="5359" max="5361" width="3.85546875" style="268" customWidth="1"/>
    <col min="5362" max="5363" width="4.140625" style="268" customWidth="1"/>
    <col min="5364" max="5367" width="3.85546875" style="268" customWidth="1"/>
    <col min="5368" max="5368" width="4.28515625" style="268" customWidth="1"/>
    <col min="5369" max="5369" width="4.140625" style="268" customWidth="1"/>
    <col min="5370" max="5371" width="3.85546875" style="268" customWidth="1"/>
    <col min="5372" max="5372" width="2.5703125" style="268" customWidth="1"/>
    <col min="5373" max="5373" width="1" style="268" customWidth="1"/>
    <col min="5374" max="5377" width="0" style="268" hidden="1" customWidth="1"/>
    <col min="5378" max="5394" width="5.28515625" style="268" customWidth="1"/>
    <col min="5395" max="5605" width="9.140625" style="268"/>
    <col min="5606" max="5606" width="1" style="268" customWidth="1"/>
    <col min="5607" max="5607" width="2.42578125" style="268" customWidth="1"/>
    <col min="5608" max="5608" width="2" style="268" customWidth="1"/>
    <col min="5609" max="5609" width="24.42578125" style="268" customWidth="1"/>
    <col min="5610" max="5612" width="3.85546875" style="268" customWidth="1"/>
    <col min="5613" max="5613" width="4" style="268" customWidth="1"/>
    <col min="5614" max="5614" width="4.140625" style="268" customWidth="1"/>
    <col min="5615" max="5617" width="3.85546875" style="268" customWidth="1"/>
    <col min="5618" max="5619" width="4.140625" style="268" customWidth="1"/>
    <col min="5620" max="5623" width="3.85546875" style="268" customWidth="1"/>
    <col min="5624" max="5624" width="4.28515625" style="268" customWidth="1"/>
    <col min="5625" max="5625" width="4.140625" style="268" customWidth="1"/>
    <col min="5626" max="5627" width="3.85546875" style="268" customWidth="1"/>
    <col min="5628" max="5628" width="2.5703125" style="268" customWidth="1"/>
    <col min="5629" max="5629" width="1" style="268" customWidth="1"/>
    <col min="5630" max="5633" width="0" style="268" hidden="1" customWidth="1"/>
    <col min="5634" max="5650" width="5.28515625" style="268" customWidth="1"/>
    <col min="5651" max="5861" width="9.140625" style="268"/>
    <col min="5862" max="5862" width="1" style="268" customWidth="1"/>
    <col min="5863" max="5863" width="2.42578125" style="268" customWidth="1"/>
    <col min="5864" max="5864" width="2" style="268" customWidth="1"/>
    <col min="5865" max="5865" width="24.42578125" style="268" customWidth="1"/>
    <col min="5866" max="5868" width="3.85546875" style="268" customWidth="1"/>
    <col min="5869" max="5869" width="4" style="268" customWidth="1"/>
    <col min="5870" max="5870" width="4.140625" style="268" customWidth="1"/>
    <col min="5871" max="5873" width="3.85546875" style="268" customWidth="1"/>
    <col min="5874" max="5875" width="4.140625" style="268" customWidth="1"/>
    <col min="5876" max="5879" width="3.85546875" style="268" customWidth="1"/>
    <col min="5880" max="5880" width="4.28515625" style="268" customWidth="1"/>
    <col min="5881" max="5881" width="4.140625" style="268" customWidth="1"/>
    <col min="5882" max="5883" width="3.85546875" style="268" customWidth="1"/>
    <col min="5884" max="5884" width="2.5703125" style="268" customWidth="1"/>
    <col min="5885" max="5885" width="1" style="268" customWidth="1"/>
    <col min="5886" max="5889" width="0" style="268" hidden="1" customWidth="1"/>
    <col min="5890" max="5906" width="5.28515625" style="268" customWidth="1"/>
    <col min="5907" max="6117" width="9.140625" style="268"/>
    <col min="6118" max="6118" width="1" style="268" customWidth="1"/>
    <col min="6119" max="6119" width="2.42578125" style="268" customWidth="1"/>
    <col min="6120" max="6120" width="2" style="268" customWidth="1"/>
    <col min="6121" max="6121" width="24.42578125" style="268" customWidth="1"/>
    <col min="6122" max="6124" width="3.85546875" style="268" customWidth="1"/>
    <col min="6125" max="6125" width="4" style="268" customWidth="1"/>
    <col min="6126" max="6126" width="4.140625" style="268" customWidth="1"/>
    <col min="6127" max="6129" width="3.85546875" style="268" customWidth="1"/>
    <col min="6130" max="6131" width="4.140625" style="268" customWidth="1"/>
    <col min="6132" max="6135" width="3.85546875" style="268" customWidth="1"/>
    <col min="6136" max="6136" width="4.28515625" style="268" customWidth="1"/>
    <col min="6137" max="6137" width="4.140625" style="268" customWidth="1"/>
    <col min="6138" max="6139" width="3.85546875" style="268" customWidth="1"/>
    <col min="6140" max="6140" width="2.5703125" style="268" customWidth="1"/>
    <col min="6141" max="6141" width="1" style="268" customWidth="1"/>
    <col min="6142" max="6145" width="0" style="268" hidden="1" customWidth="1"/>
    <col min="6146" max="6162" width="5.28515625" style="268" customWidth="1"/>
    <col min="6163" max="6373" width="9.140625" style="268"/>
    <col min="6374" max="6374" width="1" style="268" customWidth="1"/>
    <col min="6375" max="6375" width="2.42578125" style="268" customWidth="1"/>
    <col min="6376" max="6376" width="2" style="268" customWidth="1"/>
    <col min="6377" max="6377" width="24.42578125" style="268" customWidth="1"/>
    <col min="6378" max="6380" width="3.85546875" style="268" customWidth="1"/>
    <col min="6381" max="6381" width="4" style="268" customWidth="1"/>
    <col min="6382" max="6382" width="4.140625" style="268" customWidth="1"/>
    <col min="6383" max="6385" width="3.85546875" style="268" customWidth="1"/>
    <col min="6386" max="6387" width="4.140625" style="268" customWidth="1"/>
    <col min="6388" max="6391" width="3.85546875" style="268" customWidth="1"/>
    <col min="6392" max="6392" width="4.28515625" style="268" customWidth="1"/>
    <col min="6393" max="6393" width="4.140625" style="268" customWidth="1"/>
    <col min="6394" max="6395" width="3.85546875" style="268" customWidth="1"/>
    <col min="6396" max="6396" width="2.5703125" style="268" customWidth="1"/>
    <col min="6397" max="6397" width="1" style="268" customWidth="1"/>
    <col min="6398" max="6401" width="0" style="268" hidden="1" customWidth="1"/>
    <col min="6402" max="6418" width="5.28515625" style="268" customWidth="1"/>
    <col min="6419" max="6629" width="9.140625" style="268"/>
    <col min="6630" max="6630" width="1" style="268" customWidth="1"/>
    <col min="6631" max="6631" width="2.42578125" style="268" customWidth="1"/>
    <col min="6632" max="6632" width="2" style="268" customWidth="1"/>
    <col min="6633" max="6633" width="24.42578125" style="268" customWidth="1"/>
    <col min="6634" max="6636" width="3.85546875" style="268" customWidth="1"/>
    <col min="6637" max="6637" width="4" style="268" customWidth="1"/>
    <col min="6638" max="6638" width="4.140625" style="268" customWidth="1"/>
    <col min="6639" max="6641" width="3.85546875" style="268" customWidth="1"/>
    <col min="6642" max="6643" width="4.140625" style="268" customWidth="1"/>
    <col min="6644" max="6647" width="3.85546875" style="268" customWidth="1"/>
    <col min="6648" max="6648" width="4.28515625" style="268" customWidth="1"/>
    <col min="6649" max="6649" width="4.140625" style="268" customWidth="1"/>
    <col min="6650" max="6651" width="3.85546875" style="268" customWidth="1"/>
    <col min="6652" max="6652" width="2.5703125" style="268" customWidth="1"/>
    <col min="6653" max="6653" width="1" style="268" customWidth="1"/>
    <col min="6654" max="6657" width="0" style="268" hidden="1" customWidth="1"/>
    <col min="6658" max="6674" width="5.28515625" style="268" customWidth="1"/>
    <col min="6675" max="6885" width="9.140625" style="268"/>
    <col min="6886" max="6886" width="1" style="268" customWidth="1"/>
    <col min="6887" max="6887" width="2.42578125" style="268" customWidth="1"/>
    <col min="6888" max="6888" width="2" style="268" customWidth="1"/>
    <col min="6889" max="6889" width="24.42578125" style="268" customWidth="1"/>
    <col min="6890" max="6892" width="3.85546875" style="268" customWidth="1"/>
    <col min="6893" max="6893" width="4" style="268" customWidth="1"/>
    <col min="6894" max="6894" width="4.140625" style="268" customWidth="1"/>
    <col min="6895" max="6897" width="3.85546875" style="268" customWidth="1"/>
    <col min="6898" max="6899" width="4.140625" style="268" customWidth="1"/>
    <col min="6900" max="6903" width="3.85546875" style="268" customWidth="1"/>
    <col min="6904" max="6904" width="4.28515625" style="268" customWidth="1"/>
    <col min="6905" max="6905" width="4.140625" style="268" customWidth="1"/>
    <col min="6906" max="6907" width="3.85546875" style="268" customWidth="1"/>
    <col min="6908" max="6908" width="2.5703125" style="268" customWidth="1"/>
    <col min="6909" max="6909" width="1" style="268" customWidth="1"/>
    <col min="6910" max="6913" width="0" style="268" hidden="1" customWidth="1"/>
    <col min="6914" max="6930" width="5.28515625" style="268" customWidth="1"/>
    <col min="6931" max="7141" width="9.140625" style="268"/>
    <col min="7142" max="7142" width="1" style="268" customWidth="1"/>
    <col min="7143" max="7143" width="2.42578125" style="268" customWidth="1"/>
    <col min="7144" max="7144" width="2" style="268" customWidth="1"/>
    <col min="7145" max="7145" width="24.42578125" style="268" customWidth="1"/>
    <col min="7146" max="7148" width="3.85546875" style="268" customWidth="1"/>
    <col min="7149" max="7149" width="4" style="268" customWidth="1"/>
    <col min="7150" max="7150" width="4.140625" style="268" customWidth="1"/>
    <col min="7151" max="7153" width="3.85546875" style="268" customWidth="1"/>
    <col min="7154" max="7155" width="4.140625" style="268" customWidth="1"/>
    <col min="7156" max="7159" width="3.85546875" style="268" customWidth="1"/>
    <col min="7160" max="7160" width="4.28515625" style="268" customWidth="1"/>
    <col min="7161" max="7161" width="4.140625" style="268" customWidth="1"/>
    <col min="7162" max="7163" width="3.85546875" style="268" customWidth="1"/>
    <col min="7164" max="7164" width="2.5703125" style="268" customWidth="1"/>
    <col min="7165" max="7165" width="1" style="268" customWidth="1"/>
    <col min="7166" max="7169" width="0" style="268" hidden="1" customWidth="1"/>
    <col min="7170" max="7186" width="5.28515625" style="268" customWidth="1"/>
    <col min="7187" max="7397" width="9.140625" style="268"/>
    <col min="7398" max="7398" width="1" style="268" customWidth="1"/>
    <col min="7399" max="7399" width="2.42578125" style="268" customWidth="1"/>
    <col min="7400" max="7400" width="2" style="268" customWidth="1"/>
    <col min="7401" max="7401" width="24.42578125" style="268" customWidth="1"/>
    <col min="7402" max="7404" width="3.85546875" style="268" customWidth="1"/>
    <col min="7405" max="7405" width="4" style="268" customWidth="1"/>
    <col min="7406" max="7406" width="4.140625" style="268" customWidth="1"/>
    <col min="7407" max="7409" width="3.85546875" style="268" customWidth="1"/>
    <col min="7410" max="7411" width="4.140625" style="268" customWidth="1"/>
    <col min="7412" max="7415" width="3.85546875" style="268" customWidth="1"/>
    <col min="7416" max="7416" width="4.28515625" style="268" customWidth="1"/>
    <col min="7417" max="7417" width="4.140625" style="268" customWidth="1"/>
    <col min="7418" max="7419" width="3.85546875" style="268" customWidth="1"/>
    <col min="7420" max="7420" width="2.5703125" style="268" customWidth="1"/>
    <col min="7421" max="7421" width="1" style="268" customWidth="1"/>
    <col min="7422" max="7425" width="0" style="268" hidden="1" customWidth="1"/>
    <col min="7426" max="7442" width="5.28515625" style="268" customWidth="1"/>
    <col min="7443" max="7653" width="9.140625" style="268"/>
    <col min="7654" max="7654" width="1" style="268" customWidth="1"/>
    <col min="7655" max="7655" width="2.42578125" style="268" customWidth="1"/>
    <col min="7656" max="7656" width="2" style="268" customWidth="1"/>
    <col min="7657" max="7657" width="24.42578125" style="268" customWidth="1"/>
    <col min="7658" max="7660" width="3.85546875" style="268" customWidth="1"/>
    <col min="7661" max="7661" width="4" style="268" customWidth="1"/>
    <col min="7662" max="7662" width="4.140625" style="268" customWidth="1"/>
    <col min="7663" max="7665" width="3.85546875" style="268" customWidth="1"/>
    <col min="7666" max="7667" width="4.140625" style="268" customWidth="1"/>
    <col min="7668" max="7671" width="3.85546875" style="268" customWidth="1"/>
    <col min="7672" max="7672" width="4.28515625" style="268" customWidth="1"/>
    <col min="7673" max="7673" width="4.140625" style="268" customWidth="1"/>
    <col min="7674" max="7675" width="3.85546875" style="268" customWidth="1"/>
    <col min="7676" max="7676" width="2.5703125" style="268" customWidth="1"/>
    <col min="7677" max="7677" width="1" style="268" customWidth="1"/>
    <col min="7678" max="7681" width="0" style="268" hidden="1" customWidth="1"/>
    <col min="7682" max="7698" width="5.28515625" style="268" customWidth="1"/>
    <col min="7699" max="7909" width="9.140625" style="268"/>
    <col min="7910" max="7910" width="1" style="268" customWidth="1"/>
    <col min="7911" max="7911" width="2.42578125" style="268" customWidth="1"/>
    <col min="7912" max="7912" width="2" style="268" customWidth="1"/>
    <col min="7913" max="7913" width="24.42578125" style="268" customWidth="1"/>
    <col min="7914" max="7916" width="3.85546875" style="268" customWidth="1"/>
    <col min="7917" max="7917" width="4" style="268" customWidth="1"/>
    <col min="7918" max="7918" width="4.140625" style="268" customWidth="1"/>
    <col min="7919" max="7921" width="3.85546875" style="268" customWidth="1"/>
    <col min="7922" max="7923" width="4.140625" style="268" customWidth="1"/>
    <col min="7924" max="7927" width="3.85546875" style="268" customWidth="1"/>
    <col min="7928" max="7928" width="4.28515625" style="268" customWidth="1"/>
    <col min="7929" max="7929" width="4.140625" style="268" customWidth="1"/>
    <col min="7930" max="7931" width="3.85546875" style="268" customWidth="1"/>
    <col min="7932" max="7932" width="2.5703125" style="268" customWidth="1"/>
    <col min="7933" max="7933" width="1" style="268" customWidth="1"/>
    <col min="7934" max="7937" width="0" style="268" hidden="1" customWidth="1"/>
    <col min="7938" max="7954" width="5.28515625" style="268" customWidth="1"/>
    <col min="7955" max="8165" width="9.140625" style="268"/>
    <col min="8166" max="8166" width="1" style="268" customWidth="1"/>
    <col min="8167" max="8167" width="2.42578125" style="268" customWidth="1"/>
    <col min="8168" max="8168" width="2" style="268" customWidth="1"/>
    <col min="8169" max="8169" width="24.42578125" style="268" customWidth="1"/>
    <col min="8170" max="8172" width="3.85546875" style="268" customWidth="1"/>
    <col min="8173" max="8173" width="4" style="268" customWidth="1"/>
    <col min="8174" max="8174" width="4.140625" style="268" customWidth="1"/>
    <col min="8175" max="8177" width="3.85546875" style="268" customWidth="1"/>
    <col min="8178" max="8179" width="4.140625" style="268" customWidth="1"/>
    <col min="8180" max="8183" width="3.85546875" style="268" customWidth="1"/>
    <col min="8184" max="8184" width="4.28515625" style="268" customWidth="1"/>
    <col min="8185" max="8185" width="4.140625" style="268" customWidth="1"/>
    <col min="8186" max="8187" width="3.85546875" style="268" customWidth="1"/>
    <col min="8188" max="8188" width="2.5703125" style="268" customWidth="1"/>
    <col min="8189" max="8189" width="1" style="268" customWidth="1"/>
    <col min="8190" max="8193" width="0" style="268" hidden="1" customWidth="1"/>
    <col min="8194" max="8210" width="5.28515625" style="268" customWidth="1"/>
    <col min="8211" max="8421" width="9.140625" style="268"/>
    <col min="8422" max="8422" width="1" style="268" customWidth="1"/>
    <col min="8423" max="8423" width="2.42578125" style="268" customWidth="1"/>
    <col min="8424" max="8424" width="2" style="268" customWidth="1"/>
    <col min="8425" max="8425" width="24.42578125" style="268" customWidth="1"/>
    <col min="8426" max="8428" width="3.85546875" style="268" customWidth="1"/>
    <col min="8429" max="8429" width="4" style="268" customWidth="1"/>
    <col min="8430" max="8430" width="4.140625" style="268" customWidth="1"/>
    <col min="8431" max="8433" width="3.85546875" style="268" customWidth="1"/>
    <col min="8434" max="8435" width="4.140625" style="268" customWidth="1"/>
    <col min="8436" max="8439" width="3.85546875" style="268" customWidth="1"/>
    <col min="8440" max="8440" width="4.28515625" style="268" customWidth="1"/>
    <col min="8441" max="8441" width="4.140625" style="268" customWidth="1"/>
    <col min="8442" max="8443" width="3.85546875" style="268" customWidth="1"/>
    <col min="8444" max="8444" width="2.5703125" style="268" customWidth="1"/>
    <col min="8445" max="8445" width="1" style="268" customWidth="1"/>
    <col min="8446" max="8449" width="0" style="268" hidden="1" customWidth="1"/>
    <col min="8450" max="8466" width="5.28515625" style="268" customWidth="1"/>
    <col min="8467" max="8677" width="9.140625" style="268"/>
    <col min="8678" max="8678" width="1" style="268" customWidth="1"/>
    <col min="8679" max="8679" width="2.42578125" style="268" customWidth="1"/>
    <col min="8680" max="8680" width="2" style="268" customWidth="1"/>
    <col min="8681" max="8681" width="24.42578125" style="268" customWidth="1"/>
    <col min="8682" max="8684" width="3.85546875" style="268" customWidth="1"/>
    <col min="8685" max="8685" width="4" style="268" customWidth="1"/>
    <col min="8686" max="8686" width="4.140625" style="268" customWidth="1"/>
    <col min="8687" max="8689" width="3.85546875" style="268" customWidth="1"/>
    <col min="8690" max="8691" width="4.140625" style="268" customWidth="1"/>
    <col min="8692" max="8695" width="3.85546875" style="268" customWidth="1"/>
    <col min="8696" max="8696" width="4.28515625" style="268" customWidth="1"/>
    <col min="8697" max="8697" width="4.140625" style="268" customWidth="1"/>
    <col min="8698" max="8699" width="3.85546875" style="268" customWidth="1"/>
    <col min="8700" max="8700" width="2.5703125" style="268" customWidth="1"/>
    <col min="8701" max="8701" width="1" style="268" customWidth="1"/>
    <col min="8702" max="8705" width="0" style="268" hidden="1" customWidth="1"/>
    <col min="8706" max="8722" width="5.28515625" style="268" customWidth="1"/>
    <col min="8723" max="8933" width="9.140625" style="268"/>
    <col min="8934" max="8934" width="1" style="268" customWidth="1"/>
    <col min="8935" max="8935" width="2.42578125" style="268" customWidth="1"/>
    <col min="8936" max="8936" width="2" style="268" customWidth="1"/>
    <col min="8937" max="8937" width="24.42578125" style="268" customWidth="1"/>
    <col min="8938" max="8940" width="3.85546875" style="268" customWidth="1"/>
    <col min="8941" max="8941" width="4" style="268" customWidth="1"/>
    <col min="8942" max="8942" width="4.140625" style="268" customWidth="1"/>
    <col min="8943" max="8945" width="3.85546875" style="268" customWidth="1"/>
    <col min="8946" max="8947" width="4.140625" style="268" customWidth="1"/>
    <col min="8948" max="8951" width="3.85546875" style="268" customWidth="1"/>
    <col min="8952" max="8952" width="4.28515625" style="268" customWidth="1"/>
    <col min="8953" max="8953" width="4.140625" style="268" customWidth="1"/>
    <col min="8954" max="8955" width="3.85546875" style="268" customWidth="1"/>
    <col min="8956" max="8956" width="2.5703125" style="268" customWidth="1"/>
    <col min="8957" max="8957" width="1" style="268" customWidth="1"/>
    <col min="8958" max="8961" width="0" style="268" hidden="1" customWidth="1"/>
    <col min="8962" max="8978" width="5.28515625" style="268" customWidth="1"/>
    <col min="8979" max="9189" width="9.140625" style="268"/>
    <col min="9190" max="9190" width="1" style="268" customWidth="1"/>
    <col min="9191" max="9191" width="2.42578125" style="268" customWidth="1"/>
    <col min="9192" max="9192" width="2" style="268" customWidth="1"/>
    <col min="9193" max="9193" width="24.42578125" style="268" customWidth="1"/>
    <col min="9194" max="9196" width="3.85546875" style="268" customWidth="1"/>
    <col min="9197" max="9197" width="4" style="268" customWidth="1"/>
    <col min="9198" max="9198" width="4.140625" style="268" customWidth="1"/>
    <col min="9199" max="9201" width="3.85546875" style="268" customWidth="1"/>
    <col min="9202" max="9203" width="4.140625" style="268" customWidth="1"/>
    <col min="9204" max="9207" width="3.85546875" style="268" customWidth="1"/>
    <col min="9208" max="9208" width="4.28515625" style="268" customWidth="1"/>
    <col min="9209" max="9209" width="4.140625" style="268" customWidth="1"/>
    <col min="9210" max="9211" width="3.85546875" style="268" customWidth="1"/>
    <col min="9212" max="9212" width="2.5703125" style="268" customWidth="1"/>
    <col min="9213" max="9213" width="1" style="268" customWidth="1"/>
    <col min="9214" max="9217" width="0" style="268" hidden="1" customWidth="1"/>
    <col min="9218" max="9234" width="5.28515625" style="268" customWidth="1"/>
    <col min="9235" max="9445" width="9.140625" style="268"/>
    <col min="9446" max="9446" width="1" style="268" customWidth="1"/>
    <col min="9447" max="9447" width="2.42578125" style="268" customWidth="1"/>
    <col min="9448" max="9448" width="2" style="268" customWidth="1"/>
    <col min="9449" max="9449" width="24.42578125" style="268" customWidth="1"/>
    <col min="9450" max="9452" width="3.85546875" style="268" customWidth="1"/>
    <col min="9453" max="9453" width="4" style="268" customWidth="1"/>
    <col min="9454" max="9454" width="4.140625" style="268" customWidth="1"/>
    <col min="9455" max="9457" width="3.85546875" style="268" customWidth="1"/>
    <col min="9458" max="9459" width="4.140625" style="268" customWidth="1"/>
    <col min="9460" max="9463" width="3.85546875" style="268" customWidth="1"/>
    <col min="9464" max="9464" width="4.28515625" style="268" customWidth="1"/>
    <col min="9465" max="9465" width="4.140625" style="268" customWidth="1"/>
    <col min="9466" max="9467" width="3.85546875" style="268" customWidth="1"/>
    <col min="9468" max="9468" width="2.5703125" style="268" customWidth="1"/>
    <col min="9469" max="9469" width="1" style="268" customWidth="1"/>
    <col min="9470" max="9473" width="0" style="268" hidden="1" customWidth="1"/>
    <col min="9474" max="9490" width="5.28515625" style="268" customWidth="1"/>
    <col min="9491" max="9701" width="9.140625" style="268"/>
    <col min="9702" max="9702" width="1" style="268" customWidth="1"/>
    <col min="9703" max="9703" width="2.42578125" style="268" customWidth="1"/>
    <col min="9704" max="9704" width="2" style="268" customWidth="1"/>
    <col min="9705" max="9705" width="24.42578125" style="268" customWidth="1"/>
    <col min="9706" max="9708" width="3.85546875" style="268" customWidth="1"/>
    <col min="9709" max="9709" width="4" style="268" customWidth="1"/>
    <col min="9710" max="9710" width="4.140625" style="268" customWidth="1"/>
    <col min="9711" max="9713" width="3.85546875" style="268" customWidth="1"/>
    <col min="9714" max="9715" width="4.140625" style="268" customWidth="1"/>
    <col min="9716" max="9719" width="3.85546875" style="268" customWidth="1"/>
    <col min="9720" max="9720" width="4.28515625" style="268" customWidth="1"/>
    <col min="9721" max="9721" width="4.140625" style="268" customWidth="1"/>
    <col min="9722" max="9723" width="3.85546875" style="268" customWidth="1"/>
    <col min="9724" max="9724" width="2.5703125" style="268" customWidth="1"/>
    <col min="9725" max="9725" width="1" style="268" customWidth="1"/>
    <col min="9726" max="9729" width="0" style="268" hidden="1" customWidth="1"/>
    <col min="9730" max="9746" width="5.28515625" style="268" customWidth="1"/>
    <col min="9747" max="9957" width="9.140625" style="268"/>
    <col min="9958" max="9958" width="1" style="268" customWidth="1"/>
    <col min="9959" max="9959" width="2.42578125" style="268" customWidth="1"/>
    <col min="9960" max="9960" width="2" style="268" customWidth="1"/>
    <col min="9961" max="9961" width="24.42578125" style="268" customWidth="1"/>
    <col min="9962" max="9964" width="3.85546875" style="268" customWidth="1"/>
    <col min="9965" max="9965" width="4" style="268" customWidth="1"/>
    <col min="9966" max="9966" width="4.140625" style="268" customWidth="1"/>
    <col min="9967" max="9969" width="3.85546875" style="268" customWidth="1"/>
    <col min="9970" max="9971" width="4.140625" style="268" customWidth="1"/>
    <col min="9972" max="9975" width="3.85546875" style="268" customWidth="1"/>
    <col min="9976" max="9976" width="4.28515625" style="268" customWidth="1"/>
    <col min="9977" max="9977" width="4.140625" style="268" customWidth="1"/>
    <col min="9978" max="9979" width="3.85546875" style="268" customWidth="1"/>
    <col min="9980" max="9980" width="2.5703125" style="268" customWidth="1"/>
    <col min="9981" max="9981" width="1" style="268" customWidth="1"/>
    <col min="9982" max="9985" width="0" style="268" hidden="1" customWidth="1"/>
    <col min="9986" max="10002" width="5.28515625" style="268" customWidth="1"/>
    <col min="10003" max="10213" width="9.140625" style="268"/>
    <col min="10214" max="10214" width="1" style="268" customWidth="1"/>
    <col min="10215" max="10215" width="2.42578125" style="268" customWidth="1"/>
    <col min="10216" max="10216" width="2" style="268" customWidth="1"/>
    <col min="10217" max="10217" width="24.42578125" style="268" customWidth="1"/>
    <col min="10218" max="10220" width="3.85546875" style="268" customWidth="1"/>
    <col min="10221" max="10221" width="4" style="268" customWidth="1"/>
    <col min="10222" max="10222" width="4.140625" style="268" customWidth="1"/>
    <col min="10223" max="10225" width="3.85546875" style="268" customWidth="1"/>
    <col min="10226" max="10227" width="4.140625" style="268" customWidth="1"/>
    <col min="10228" max="10231" width="3.85546875" style="268" customWidth="1"/>
    <col min="10232" max="10232" width="4.28515625" style="268" customWidth="1"/>
    <col min="10233" max="10233" width="4.140625" style="268" customWidth="1"/>
    <col min="10234" max="10235" width="3.85546875" style="268" customWidth="1"/>
    <col min="10236" max="10236" width="2.5703125" style="268" customWidth="1"/>
    <col min="10237" max="10237" width="1" style="268" customWidth="1"/>
    <col min="10238" max="10241" width="0" style="268" hidden="1" customWidth="1"/>
    <col min="10242" max="10258" width="5.28515625" style="268" customWidth="1"/>
    <col min="10259" max="10469" width="9.140625" style="268"/>
    <col min="10470" max="10470" width="1" style="268" customWidth="1"/>
    <col min="10471" max="10471" width="2.42578125" style="268" customWidth="1"/>
    <col min="10472" max="10472" width="2" style="268" customWidth="1"/>
    <col min="10473" max="10473" width="24.42578125" style="268" customWidth="1"/>
    <col min="10474" max="10476" width="3.85546875" style="268" customWidth="1"/>
    <col min="10477" max="10477" width="4" style="268" customWidth="1"/>
    <col min="10478" max="10478" width="4.140625" style="268" customWidth="1"/>
    <col min="10479" max="10481" width="3.85546875" style="268" customWidth="1"/>
    <col min="10482" max="10483" width="4.140625" style="268" customWidth="1"/>
    <col min="10484" max="10487" width="3.85546875" style="268" customWidth="1"/>
    <col min="10488" max="10488" width="4.28515625" style="268" customWidth="1"/>
    <col min="10489" max="10489" width="4.140625" style="268" customWidth="1"/>
    <col min="10490" max="10491" width="3.85546875" style="268" customWidth="1"/>
    <col min="10492" max="10492" width="2.5703125" style="268" customWidth="1"/>
    <col min="10493" max="10493" width="1" style="268" customWidth="1"/>
    <col min="10494" max="10497" width="0" style="268" hidden="1" customWidth="1"/>
    <col min="10498" max="10514" width="5.28515625" style="268" customWidth="1"/>
    <col min="10515" max="10725" width="9.140625" style="268"/>
    <col min="10726" max="10726" width="1" style="268" customWidth="1"/>
    <col min="10727" max="10727" width="2.42578125" style="268" customWidth="1"/>
    <col min="10728" max="10728" width="2" style="268" customWidth="1"/>
    <col min="10729" max="10729" width="24.42578125" style="268" customWidth="1"/>
    <col min="10730" max="10732" width="3.85546875" style="268" customWidth="1"/>
    <col min="10733" max="10733" width="4" style="268" customWidth="1"/>
    <col min="10734" max="10734" width="4.140625" style="268" customWidth="1"/>
    <col min="10735" max="10737" width="3.85546875" style="268" customWidth="1"/>
    <col min="10738" max="10739" width="4.140625" style="268" customWidth="1"/>
    <col min="10740" max="10743" width="3.85546875" style="268" customWidth="1"/>
    <col min="10744" max="10744" width="4.28515625" style="268" customWidth="1"/>
    <col min="10745" max="10745" width="4.140625" style="268" customWidth="1"/>
    <col min="10746" max="10747" width="3.85546875" style="268" customWidth="1"/>
    <col min="10748" max="10748" width="2.5703125" style="268" customWidth="1"/>
    <col min="10749" max="10749" width="1" style="268" customWidth="1"/>
    <col min="10750" max="10753" width="0" style="268" hidden="1" customWidth="1"/>
    <col min="10754" max="10770" width="5.28515625" style="268" customWidth="1"/>
    <col min="10771" max="10981" width="9.140625" style="268"/>
    <col min="10982" max="10982" width="1" style="268" customWidth="1"/>
    <col min="10983" max="10983" width="2.42578125" style="268" customWidth="1"/>
    <col min="10984" max="10984" width="2" style="268" customWidth="1"/>
    <col min="10985" max="10985" width="24.42578125" style="268" customWidth="1"/>
    <col min="10986" max="10988" width="3.85546875" style="268" customWidth="1"/>
    <col min="10989" max="10989" width="4" style="268" customWidth="1"/>
    <col min="10990" max="10990" width="4.140625" style="268" customWidth="1"/>
    <col min="10991" max="10993" width="3.85546875" style="268" customWidth="1"/>
    <col min="10994" max="10995" width="4.140625" style="268" customWidth="1"/>
    <col min="10996" max="10999" width="3.85546875" style="268" customWidth="1"/>
    <col min="11000" max="11000" width="4.28515625" style="268" customWidth="1"/>
    <col min="11001" max="11001" width="4.140625" style="268" customWidth="1"/>
    <col min="11002" max="11003" width="3.85546875" style="268" customWidth="1"/>
    <col min="11004" max="11004" width="2.5703125" style="268" customWidth="1"/>
    <col min="11005" max="11005" width="1" style="268" customWidth="1"/>
    <col min="11006" max="11009" width="0" style="268" hidden="1" customWidth="1"/>
    <col min="11010" max="11026" width="5.28515625" style="268" customWidth="1"/>
    <col min="11027" max="11237" width="9.140625" style="268"/>
    <col min="11238" max="11238" width="1" style="268" customWidth="1"/>
    <col min="11239" max="11239" width="2.42578125" style="268" customWidth="1"/>
    <col min="11240" max="11240" width="2" style="268" customWidth="1"/>
    <col min="11241" max="11241" width="24.42578125" style="268" customWidth="1"/>
    <col min="11242" max="11244" width="3.85546875" style="268" customWidth="1"/>
    <col min="11245" max="11245" width="4" style="268" customWidth="1"/>
    <col min="11246" max="11246" width="4.140625" style="268" customWidth="1"/>
    <col min="11247" max="11249" width="3.85546875" style="268" customWidth="1"/>
    <col min="11250" max="11251" width="4.140625" style="268" customWidth="1"/>
    <col min="11252" max="11255" width="3.85546875" style="268" customWidth="1"/>
    <col min="11256" max="11256" width="4.28515625" style="268" customWidth="1"/>
    <col min="11257" max="11257" width="4.140625" style="268" customWidth="1"/>
    <col min="11258" max="11259" width="3.85546875" style="268" customWidth="1"/>
    <col min="11260" max="11260" width="2.5703125" style="268" customWidth="1"/>
    <col min="11261" max="11261" width="1" style="268" customWidth="1"/>
    <col min="11262" max="11265" width="0" style="268" hidden="1" customWidth="1"/>
    <col min="11266" max="11282" width="5.28515625" style="268" customWidth="1"/>
    <col min="11283" max="11493" width="9.140625" style="268"/>
    <col min="11494" max="11494" width="1" style="268" customWidth="1"/>
    <col min="11495" max="11495" width="2.42578125" style="268" customWidth="1"/>
    <col min="11496" max="11496" width="2" style="268" customWidth="1"/>
    <col min="11497" max="11497" width="24.42578125" style="268" customWidth="1"/>
    <col min="11498" max="11500" width="3.85546875" style="268" customWidth="1"/>
    <col min="11501" max="11501" width="4" style="268" customWidth="1"/>
    <col min="11502" max="11502" width="4.140625" style="268" customWidth="1"/>
    <col min="11503" max="11505" width="3.85546875" style="268" customWidth="1"/>
    <col min="11506" max="11507" width="4.140625" style="268" customWidth="1"/>
    <col min="11508" max="11511" width="3.85546875" style="268" customWidth="1"/>
    <col min="11512" max="11512" width="4.28515625" style="268" customWidth="1"/>
    <col min="11513" max="11513" width="4.140625" style="268" customWidth="1"/>
    <col min="11514" max="11515" width="3.85546875" style="268" customWidth="1"/>
    <col min="11516" max="11516" width="2.5703125" style="268" customWidth="1"/>
    <col min="11517" max="11517" width="1" style="268" customWidth="1"/>
    <col min="11518" max="11521" width="0" style="268" hidden="1" customWidth="1"/>
    <col min="11522" max="11538" width="5.28515625" style="268" customWidth="1"/>
    <col min="11539" max="11749" width="9.140625" style="268"/>
    <col min="11750" max="11750" width="1" style="268" customWidth="1"/>
    <col min="11751" max="11751" width="2.42578125" style="268" customWidth="1"/>
    <col min="11752" max="11752" width="2" style="268" customWidth="1"/>
    <col min="11753" max="11753" width="24.42578125" style="268" customWidth="1"/>
    <col min="11754" max="11756" width="3.85546875" style="268" customWidth="1"/>
    <col min="11757" max="11757" width="4" style="268" customWidth="1"/>
    <col min="11758" max="11758" width="4.140625" style="268" customWidth="1"/>
    <col min="11759" max="11761" width="3.85546875" style="268" customWidth="1"/>
    <col min="11762" max="11763" width="4.140625" style="268" customWidth="1"/>
    <col min="11764" max="11767" width="3.85546875" style="268" customWidth="1"/>
    <col min="11768" max="11768" width="4.28515625" style="268" customWidth="1"/>
    <col min="11769" max="11769" width="4.140625" style="268" customWidth="1"/>
    <col min="11770" max="11771" width="3.85546875" style="268" customWidth="1"/>
    <col min="11772" max="11772" width="2.5703125" style="268" customWidth="1"/>
    <col min="11773" max="11773" width="1" style="268" customWidth="1"/>
    <col min="11774" max="11777" width="0" style="268" hidden="1" customWidth="1"/>
    <col min="11778" max="11794" width="5.28515625" style="268" customWidth="1"/>
    <col min="11795" max="12005" width="9.140625" style="268"/>
    <col min="12006" max="12006" width="1" style="268" customWidth="1"/>
    <col min="12007" max="12007" width="2.42578125" style="268" customWidth="1"/>
    <col min="12008" max="12008" width="2" style="268" customWidth="1"/>
    <col min="12009" max="12009" width="24.42578125" style="268" customWidth="1"/>
    <col min="12010" max="12012" width="3.85546875" style="268" customWidth="1"/>
    <col min="12013" max="12013" width="4" style="268" customWidth="1"/>
    <col min="12014" max="12014" width="4.140625" style="268" customWidth="1"/>
    <col min="12015" max="12017" width="3.85546875" style="268" customWidth="1"/>
    <col min="12018" max="12019" width="4.140625" style="268" customWidth="1"/>
    <col min="12020" max="12023" width="3.85546875" style="268" customWidth="1"/>
    <col min="12024" max="12024" width="4.28515625" style="268" customWidth="1"/>
    <col min="12025" max="12025" width="4.140625" style="268" customWidth="1"/>
    <col min="12026" max="12027" width="3.85546875" style="268" customWidth="1"/>
    <col min="12028" max="12028" width="2.5703125" style="268" customWidth="1"/>
    <col min="12029" max="12029" width="1" style="268" customWidth="1"/>
    <col min="12030" max="12033" width="0" style="268" hidden="1" customWidth="1"/>
    <col min="12034" max="12050" width="5.28515625" style="268" customWidth="1"/>
    <col min="12051" max="12261" width="9.140625" style="268"/>
    <col min="12262" max="12262" width="1" style="268" customWidth="1"/>
    <col min="12263" max="12263" width="2.42578125" style="268" customWidth="1"/>
    <col min="12264" max="12264" width="2" style="268" customWidth="1"/>
    <col min="12265" max="12265" width="24.42578125" style="268" customWidth="1"/>
    <col min="12266" max="12268" width="3.85546875" style="268" customWidth="1"/>
    <col min="12269" max="12269" width="4" style="268" customWidth="1"/>
    <col min="12270" max="12270" width="4.140625" style="268" customWidth="1"/>
    <col min="12271" max="12273" width="3.85546875" style="268" customWidth="1"/>
    <col min="12274" max="12275" width="4.140625" style="268" customWidth="1"/>
    <col min="12276" max="12279" width="3.85546875" style="268" customWidth="1"/>
    <col min="12280" max="12280" width="4.28515625" style="268" customWidth="1"/>
    <col min="12281" max="12281" width="4.140625" style="268" customWidth="1"/>
    <col min="12282" max="12283" width="3.85546875" style="268" customWidth="1"/>
    <col min="12284" max="12284" width="2.5703125" style="268" customWidth="1"/>
    <col min="12285" max="12285" width="1" style="268" customWidth="1"/>
    <col min="12286" max="12289" width="0" style="268" hidden="1" customWidth="1"/>
    <col min="12290" max="12306" width="5.28515625" style="268" customWidth="1"/>
    <col min="12307" max="12517" width="9.140625" style="268"/>
    <col min="12518" max="12518" width="1" style="268" customWidth="1"/>
    <col min="12519" max="12519" width="2.42578125" style="268" customWidth="1"/>
    <col min="12520" max="12520" width="2" style="268" customWidth="1"/>
    <col min="12521" max="12521" width="24.42578125" style="268" customWidth="1"/>
    <col min="12522" max="12524" width="3.85546875" style="268" customWidth="1"/>
    <col min="12525" max="12525" width="4" style="268" customWidth="1"/>
    <col min="12526" max="12526" width="4.140625" style="268" customWidth="1"/>
    <col min="12527" max="12529" width="3.85546875" style="268" customWidth="1"/>
    <col min="12530" max="12531" width="4.140625" style="268" customWidth="1"/>
    <col min="12532" max="12535" width="3.85546875" style="268" customWidth="1"/>
    <col min="12536" max="12536" width="4.28515625" style="268" customWidth="1"/>
    <col min="12537" max="12537" width="4.140625" style="268" customWidth="1"/>
    <col min="12538" max="12539" width="3.85546875" style="268" customWidth="1"/>
    <col min="12540" max="12540" width="2.5703125" style="268" customWidth="1"/>
    <col min="12541" max="12541" width="1" style="268" customWidth="1"/>
    <col min="12542" max="12545" width="0" style="268" hidden="1" customWidth="1"/>
    <col min="12546" max="12562" width="5.28515625" style="268" customWidth="1"/>
    <col min="12563" max="12773" width="9.140625" style="268"/>
    <col min="12774" max="12774" width="1" style="268" customWidth="1"/>
    <col min="12775" max="12775" width="2.42578125" style="268" customWidth="1"/>
    <col min="12776" max="12776" width="2" style="268" customWidth="1"/>
    <col min="12777" max="12777" width="24.42578125" style="268" customWidth="1"/>
    <col min="12778" max="12780" width="3.85546875" style="268" customWidth="1"/>
    <col min="12781" max="12781" width="4" style="268" customWidth="1"/>
    <col min="12782" max="12782" width="4.140625" style="268" customWidth="1"/>
    <col min="12783" max="12785" width="3.85546875" style="268" customWidth="1"/>
    <col min="12786" max="12787" width="4.140625" style="268" customWidth="1"/>
    <col min="12788" max="12791" width="3.85546875" style="268" customWidth="1"/>
    <col min="12792" max="12792" width="4.28515625" style="268" customWidth="1"/>
    <col min="12793" max="12793" width="4.140625" style="268" customWidth="1"/>
    <col min="12794" max="12795" width="3.85546875" style="268" customWidth="1"/>
    <col min="12796" max="12796" width="2.5703125" style="268" customWidth="1"/>
    <col min="12797" max="12797" width="1" style="268" customWidth="1"/>
    <col min="12798" max="12801" width="0" style="268" hidden="1" customWidth="1"/>
    <col min="12802" max="12818" width="5.28515625" style="268" customWidth="1"/>
    <col min="12819" max="13029" width="9.140625" style="268"/>
    <col min="13030" max="13030" width="1" style="268" customWidth="1"/>
    <col min="13031" max="13031" width="2.42578125" style="268" customWidth="1"/>
    <col min="13032" max="13032" width="2" style="268" customWidth="1"/>
    <col min="13033" max="13033" width="24.42578125" style="268" customWidth="1"/>
    <col min="13034" max="13036" width="3.85546875" style="268" customWidth="1"/>
    <col min="13037" max="13037" width="4" style="268" customWidth="1"/>
    <col min="13038" max="13038" width="4.140625" style="268" customWidth="1"/>
    <col min="13039" max="13041" width="3.85546875" style="268" customWidth="1"/>
    <col min="13042" max="13043" width="4.140625" style="268" customWidth="1"/>
    <col min="13044" max="13047" width="3.85546875" style="268" customWidth="1"/>
    <col min="13048" max="13048" width="4.28515625" style="268" customWidth="1"/>
    <col min="13049" max="13049" width="4.140625" style="268" customWidth="1"/>
    <col min="13050" max="13051" width="3.85546875" style="268" customWidth="1"/>
    <col min="13052" max="13052" width="2.5703125" style="268" customWidth="1"/>
    <col min="13053" max="13053" width="1" style="268" customWidth="1"/>
    <col min="13054" max="13057" width="0" style="268" hidden="1" customWidth="1"/>
    <col min="13058" max="13074" width="5.28515625" style="268" customWidth="1"/>
    <col min="13075" max="13285" width="9.140625" style="268"/>
    <col min="13286" max="13286" width="1" style="268" customWidth="1"/>
    <col min="13287" max="13287" width="2.42578125" style="268" customWidth="1"/>
    <col min="13288" max="13288" width="2" style="268" customWidth="1"/>
    <col min="13289" max="13289" width="24.42578125" style="268" customWidth="1"/>
    <col min="13290" max="13292" width="3.85546875" style="268" customWidth="1"/>
    <col min="13293" max="13293" width="4" style="268" customWidth="1"/>
    <col min="13294" max="13294" width="4.140625" style="268" customWidth="1"/>
    <col min="13295" max="13297" width="3.85546875" style="268" customWidth="1"/>
    <col min="13298" max="13299" width="4.140625" style="268" customWidth="1"/>
    <col min="13300" max="13303" width="3.85546875" style="268" customWidth="1"/>
    <col min="13304" max="13304" width="4.28515625" style="268" customWidth="1"/>
    <col min="13305" max="13305" width="4.140625" style="268" customWidth="1"/>
    <col min="13306" max="13307" width="3.85546875" style="268" customWidth="1"/>
    <col min="13308" max="13308" width="2.5703125" style="268" customWidth="1"/>
    <col min="13309" max="13309" width="1" style="268" customWidth="1"/>
    <col min="13310" max="13313" width="0" style="268" hidden="1" customWidth="1"/>
    <col min="13314" max="13330" width="5.28515625" style="268" customWidth="1"/>
    <col min="13331" max="13541" width="9.140625" style="268"/>
    <col min="13542" max="13542" width="1" style="268" customWidth="1"/>
    <col min="13543" max="13543" width="2.42578125" style="268" customWidth="1"/>
    <col min="13544" max="13544" width="2" style="268" customWidth="1"/>
    <col min="13545" max="13545" width="24.42578125" style="268" customWidth="1"/>
    <col min="13546" max="13548" width="3.85546875" style="268" customWidth="1"/>
    <col min="13549" max="13549" width="4" style="268" customWidth="1"/>
    <col min="13550" max="13550" width="4.140625" style="268" customWidth="1"/>
    <col min="13551" max="13553" width="3.85546875" style="268" customWidth="1"/>
    <col min="13554" max="13555" width="4.140625" style="268" customWidth="1"/>
    <col min="13556" max="13559" width="3.85546875" style="268" customWidth="1"/>
    <col min="13560" max="13560" width="4.28515625" style="268" customWidth="1"/>
    <col min="13561" max="13561" width="4.140625" style="268" customWidth="1"/>
    <col min="13562" max="13563" width="3.85546875" style="268" customWidth="1"/>
    <col min="13564" max="13564" width="2.5703125" style="268" customWidth="1"/>
    <col min="13565" max="13565" width="1" style="268" customWidth="1"/>
    <col min="13566" max="13569" width="0" style="268" hidden="1" customWidth="1"/>
    <col min="13570" max="13586" width="5.28515625" style="268" customWidth="1"/>
    <col min="13587" max="13797" width="9.140625" style="268"/>
    <col min="13798" max="13798" width="1" style="268" customWidth="1"/>
    <col min="13799" max="13799" width="2.42578125" style="268" customWidth="1"/>
    <col min="13800" max="13800" width="2" style="268" customWidth="1"/>
    <col min="13801" max="13801" width="24.42578125" style="268" customWidth="1"/>
    <col min="13802" max="13804" width="3.85546875" style="268" customWidth="1"/>
    <col min="13805" max="13805" width="4" style="268" customWidth="1"/>
    <col min="13806" max="13806" width="4.140625" style="268" customWidth="1"/>
    <col min="13807" max="13809" width="3.85546875" style="268" customWidth="1"/>
    <col min="13810" max="13811" width="4.140625" style="268" customWidth="1"/>
    <col min="13812" max="13815" width="3.85546875" style="268" customWidth="1"/>
    <col min="13816" max="13816" width="4.28515625" style="268" customWidth="1"/>
    <col min="13817" max="13817" width="4.140625" style="268" customWidth="1"/>
    <col min="13818" max="13819" width="3.85546875" style="268" customWidth="1"/>
    <col min="13820" max="13820" width="2.5703125" style="268" customWidth="1"/>
    <col min="13821" max="13821" width="1" style="268" customWidth="1"/>
    <col min="13822" max="13825" width="0" style="268" hidden="1" customWidth="1"/>
    <col min="13826" max="13842" width="5.28515625" style="268" customWidth="1"/>
    <col min="13843" max="14053" width="9.140625" style="268"/>
    <col min="14054" max="14054" width="1" style="268" customWidth="1"/>
    <col min="14055" max="14055" width="2.42578125" style="268" customWidth="1"/>
    <col min="14056" max="14056" width="2" style="268" customWidth="1"/>
    <col min="14057" max="14057" width="24.42578125" style="268" customWidth="1"/>
    <col min="14058" max="14060" width="3.85546875" style="268" customWidth="1"/>
    <col min="14061" max="14061" width="4" style="268" customWidth="1"/>
    <col min="14062" max="14062" width="4.140625" style="268" customWidth="1"/>
    <col min="14063" max="14065" width="3.85546875" style="268" customWidth="1"/>
    <col min="14066" max="14067" width="4.140625" style="268" customWidth="1"/>
    <col min="14068" max="14071" width="3.85546875" style="268" customWidth="1"/>
    <col min="14072" max="14072" width="4.28515625" style="268" customWidth="1"/>
    <col min="14073" max="14073" width="4.140625" style="268" customWidth="1"/>
    <col min="14074" max="14075" width="3.85546875" style="268" customWidth="1"/>
    <col min="14076" max="14076" width="2.5703125" style="268" customWidth="1"/>
    <col min="14077" max="14077" width="1" style="268" customWidth="1"/>
    <col min="14078" max="14081" width="0" style="268" hidden="1" customWidth="1"/>
    <col min="14082" max="14098" width="5.28515625" style="268" customWidth="1"/>
    <col min="14099" max="14309" width="9.140625" style="268"/>
    <col min="14310" max="14310" width="1" style="268" customWidth="1"/>
    <col min="14311" max="14311" width="2.42578125" style="268" customWidth="1"/>
    <col min="14312" max="14312" width="2" style="268" customWidth="1"/>
    <col min="14313" max="14313" width="24.42578125" style="268" customWidth="1"/>
    <col min="14314" max="14316" width="3.85546875" style="268" customWidth="1"/>
    <col min="14317" max="14317" width="4" style="268" customWidth="1"/>
    <col min="14318" max="14318" width="4.140625" style="268" customWidth="1"/>
    <col min="14319" max="14321" width="3.85546875" style="268" customWidth="1"/>
    <col min="14322" max="14323" width="4.140625" style="268" customWidth="1"/>
    <col min="14324" max="14327" width="3.85546875" style="268" customWidth="1"/>
    <col min="14328" max="14328" width="4.28515625" style="268" customWidth="1"/>
    <col min="14329" max="14329" width="4.140625" style="268" customWidth="1"/>
    <col min="14330" max="14331" width="3.85546875" style="268" customWidth="1"/>
    <col min="14332" max="14332" width="2.5703125" style="268" customWidth="1"/>
    <col min="14333" max="14333" width="1" style="268" customWidth="1"/>
    <col min="14334" max="14337" width="0" style="268" hidden="1" customWidth="1"/>
    <col min="14338" max="14354" width="5.28515625" style="268" customWidth="1"/>
    <col min="14355" max="14565" width="9.140625" style="268"/>
    <col min="14566" max="14566" width="1" style="268" customWidth="1"/>
    <col min="14567" max="14567" width="2.42578125" style="268" customWidth="1"/>
    <col min="14568" max="14568" width="2" style="268" customWidth="1"/>
    <col min="14569" max="14569" width="24.42578125" style="268" customWidth="1"/>
    <col min="14570" max="14572" width="3.85546875" style="268" customWidth="1"/>
    <col min="14573" max="14573" width="4" style="268" customWidth="1"/>
    <col min="14574" max="14574" width="4.140625" style="268" customWidth="1"/>
    <col min="14575" max="14577" width="3.85546875" style="268" customWidth="1"/>
    <col min="14578" max="14579" width="4.140625" style="268" customWidth="1"/>
    <col min="14580" max="14583" width="3.85546875" style="268" customWidth="1"/>
    <col min="14584" max="14584" width="4.28515625" style="268" customWidth="1"/>
    <col min="14585" max="14585" width="4.140625" style="268" customWidth="1"/>
    <col min="14586" max="14587" width="3.85546875" style="268" customWidth="1"/>
    <col min="14588" max="14588" width="2.5703125" style="268" customWidth="1"/>
    <col min="14589" max="14589" width="1" style="268" customWidth="1"/>
    <col min="14590" max="14593" width="0" style="268" hidden="1" customWidth="1"/>
    <col min="14594" max="14610" width="5.28515625" style="268" customWidth="1"/>
    <col min="14611" max="14821" width="9.140625" style="268"/>
    <col min="14822" max="14822" width="1" style="268" customWidth="1"/>
    <col min="14823" max="14823" width="2.42578125" style="268" customWidth="1"/>
    <col min="14824" max="14824" width="2" style="268" customWidth="1"/>
    <col min="14825" max="14825" width="24.42578125" style="268" customWidth="1"/>
    <col min="14826" max="14828" width="3.85546875" style="268" customWidth="1"/>
    <col min="14829" max="14829" width="4" style="268" customWidth="1"/>
    <col min="14830" max="14830" width="4.140625" style="268" customWidth="1"/>
    <col min="14831" max="14833" width="3.85546875" style="268" customWidth="1"/>
    <col min="14834" max="14835" width="4.140625" style="268" customWidth="1"/>
    <col min="14836" max="14839" width="3.85546875" style="268" customWidth="1"/>
    <col min="14840" max="14840" width="4.28515625" style="268" customWidth="1"/>
    <col min="14841" max="14841" width="4.140625" style="268" customWidth="1"/>
    <col min="14842" max="14843" width="3.85546875" style="268" customWidth="1"/>
    <col min="14844" max="14844" width="2.5703125" style="268" customWidth="1"/>
    <col min="14845" max="14845" width="1" style="268" customWidth="1"/>
    <col min="14846" max="14849" width="0" style="268" hidden="1" customWidth="1"/>
    <col min="14850" max="14866" width="5.28515625" style="268" customWidth="1"/>
    <col min="14867" max="15077" width="9.140625" style="268"/>
    <col min="15078" max="15078" width="1" style="268" customWidth="1"/>
    <col min="15079" max="15079" width="2.42578125" style="268" customWidth="1"/>
    <col min="15080" max="15080" width="2" style="268" customWidth="1"/>
    <col min="15081" max="15081" width="24.42578125" style="268" customWidth="1"/>
    <col min="15082" max="15084" width="3.85546875" style="268" customWidth="1"/>
    <col min="15085" max="15085" width="4" style="268" customWidth="1"/>
    <col min="15086" max="15086" width="4.140625" style="268" customWidth="1"/>
    <col min="15087" max="15089" width="3.85546875" style="268" customWidth="1"/>
    <col min="15090" max="15091" width="4.140625" style="268" customWidth="1"/>
    <col min="15092" max="15095" width="3.85546875" style="268" customWidth="1"/>
    <col min="15096" max="15096" width="4.28515625" style="268" customWidth="1"/>
    <col min="15097" max="15097" width="4.140625" style="268" customWidth="1"/>
    <col min="15098" max="15099" width="3.85546875" style="268" customWidth="1"/>
    <col min="15100" max="15100" width="2.5703125" style="268" customWidth="1"/>
    <col min="15101" max="15101" width="1" style="268" customWidth="1"/>
    <col min="15102" max="15105" width="0" style="268" hidden="1" customWidth="1"/>
    <col min="15106" max="15122" width="5.28515625" style="268" customWidth="1"/>
    <col min="15123" max="15333" width="9.140625" style="268"/>
    <col min="15334" max="15334" width="1" style="268" customWidth="1"/>
    <col min="15335" max="15335" width="2.42578125" style="268" customWidth="1"/>
    <col min="15336" max="15336" width="2" style="268" customWidth="1"/>
    <col min="15337" max="15337" width="24.42578125" style="268" customWidth="1"/>
    <col min="15338" max="15340" width="3.85546875" style="268" customWidth="1"/>
    <col min="15341" max="15341" width="4" style="268" customWidth="1"/>
    <col min="15342" max="15342" width="4.140625" style="268" customWidth="1"/>
    <col min="15343" max="15345" width="3.85546875" style="268" customWidth="1"/>
    <col min="15346" max="15347" width="4.140625" style="268" customWidth="1"/>
    <col min="15348" max="15351" width="3.85546875" style="268" customWidth="1"/>
    <col min="15352" max="15352" width="4.28515625" style="268" customWidth="1"/>
    <col min="15353" max="15353" width="4.140625" style="268" customWidth="1"/>
    <col min="15354" max="15355" width="3.85546875" style="268" customWidth="1"/>
    <col min="15356" max="15356" width="2.5703125" style="268" customWidth="1"/>
    <col min="15357" max="15357" width="1" style="268" customWidth="1"/>
    <col min="15358" max="15361" width="0" style="268" hidden="1" customWidth="1"/>
    <col min="15362" max="15378" width="5.28515625" style="268" customWidth="1"/>
    <col min="15379" max="15589" width="9.140625" style="268"/>
    <col min="15590" max="15590" width="1" style="268" customWidth="1"/>
    <col min="15591" max="15591" width="2.42578125" style="268" customWidth="1"/>
    <col min="15592" max="15592" width="2" style="268" customWidth="1"/>
    <col min="15593" max="15593" width="24.42578125" style="268" customWidth="1"/>
    <col min="15594" max="15596" width="3.85546875" style="268" customWidth="1"/>
    <col min="15597" max="15597" width="4" style="268" customWidth="1"/>
    <col min="15598" max="15598" width="4.140625" style="268" customWidth="1"/>
    <col min="15599" max="15601" width="3.85546875" style="268" customWidth="1"/>
    <col min="15602" max="15603" width="4.140625" style="268" customWidth="1"/>
    <col min="15604" max="15607" width="3.85546875" style="268" customWidth="1"/>
    <col min="15608" max="15608" width="4.28515625" style="268" customWidth="1"/>
    <col min="15609" max="15609" width="4.140625" style="268" customWidth="1"/>
    <col min="15610" max="15611" width="3.85546875" style="268" customWidth="1"/>
    <col min="15612" max="15612" width="2.5703125" style="268" customWidth="1"/>
    <col min="15613" max="15613" width="1" style="268" customWidth="1"/>
    <col min="15614" max="15617" width="0" style="268" hidden="1" customWidth="1"/>
    <col min="15618" max="15634" width="5.28515625" style="268" customWidth="1"/>
    <col min="15635" max="15845" width="9.140625" style="268"/>
    <col min="15846" max="15846" width="1" style="268" customWidth="1"/>
    <col min="15847" max="15847" width="2.42578125" style="268" customWidth="1"/>
    <col min="15848" max="15848" width="2" style="268" customWidth="1"/>
    <col min="15849" max="15849" width="24.42578125" style="268" customWidth="1"/>
    <col min="15850" max="15852" width="3.85546875" style="268" customWidth="1"/>
    <col min="15853" max="15853" width="4" style="268" customWidth="1"/>
    <col min="15854" max="15854" width="4.140625" style="268" customWidth="1"/>
    <col min="15855" max="15857" width="3.85546875" style="268" customWidth="1"/>
    <col min="15858" max="15859" width="4.140625" style="268" customWidth="1"/>
    <col min="15860" max="15863" width="3.85546875" style="268" customWidth="1"/>
    <col min="15864" max="15864" width="4.28515625" style="268" customWidth="1"/>
    <col min="15865" max="15865" width="4.140625" style="268" customWidth="1"/>
    <col min="15866" max="15867" width="3.85546875" style="268" customWidth="1"/>
    <col min="15868" max="15868" width="2.5703125" style="268" customWidth="1"/>
    <col min="15869" max="15869" width="1" style="268" customWidth="1"/>
    <col min="15870" max="15873" width="0" style="268" hidden="1" customWidth="1"/>
    <col min="15874" max="15890" width="5.28515625" style="268" customWidth="1"/>
    <col min="15891" max="16101" width="9.140625" style="268"/>
    <col min="16102" max="16102" width="1" style="268" customWidth="1"/>
    <col min="16103" max="16103" width="2.42578125" style="268" customWidth="1"/>
    <col min="16104" max="16104" width="2" style="268" customWidth="1"/>
    <col min="16105" max="16105" width="24.42578125" style="268" customWidth="1"/>
    <col min="16106" max="16108" width="3.85546875" style="268" customWidth="1"/>
    <col min="16109" max="16109" width="4" style="268" customWidth="1"/>
    <col min="16110" max="16110" width="4.140625" style="268" customWidth="1"/>
    <col min="16111" max="16113" width="3.85546875" style="268" customWidth="1"/>
    <col min="16114" max="16115" width="4.140625" style="268" customWidth="1"/>
    <col min="16116" max="16119" width="3.85546875" style="268" customWidth="1"/>
    <col min="16120" max="16120" width="4.28515625" style="268" customWidth="1"/>
    <col min="16121" max="16121" width="4.140625" style="268" customWidth="1"/>
    <col min="16122" max="16123" width="3.85546875" style="268" customWidth="1"/>
    <col min="16124" max="16124" width="2.5703125" style="268" customWidth="1"/>
    <col min="16125" max="16125" width="1" style="268" customWidth="1"/>
    <col min="16126" max="16129" width="0" style="268" hidden="1" customWidth="1"/>
    <col min="16130" max="16146" width="5.28515625" style="268" customWidth="1"/>
    <col min="16147" max="16384" width="9.140625" style="268"/>
  </cols>
  <sheetData>
    <row r="1" spans="1:24" ht="13.5" customHeight="1">
      <c r="A1" s="267"/>
      <c r="B1" s="1794" t="s">
        <v>534</v>
      </c>
      <c r="C1" s="1794"/>
      <c r="D1" s="1794"/>
      <c r="E1" s="1377"/>
      <c r="F1" s="376"/>
      <c r="G1" s="376"/>
      <c r="H1" s="376"/>
      <c r="I1" s="376"/>
      <c r="J1" s="376"/>
      <c r="K1" s="376"/>
      <c r="L1" s="376"/>
      <c r="M1" s="376"/>
      <c r="N1" s="376"/>
      <c r="O1" s="376"/>
      <c r="P1" s="376"/>
      <c r="Q1" s="376"/>
      <c r="R1" s="376"/>
      <c r="S1" s="376"/>
      <c r="T1" s="376"/>
      <c r="U1" s="376"/>
      <c r="V1" s="376"/>
      <c r="W1" s="376"/>
      <c r="X1" s="611"/>
    </row>
    <row r="2" spans="1:24" ht="6" customHeight="1">
      <c r="A2" s="267"/>
      <c r="B2" s="263"/>
      <c r="C2" s="263"/>
      <c r="D2" s="263"/>
      <c r="E2" s="263"/>
      <c r="F2" s="263"/>
      <c r="G2" s="263"/>
      <c r="H2" s="263"/>
      <c r="I2" s="263"/>
      <c r="J2" s="263"/>
      <c r="K2" s="263"/>
      <c r="L2" s="263"/>
      <c r="M2" s="263"/>
      <c r="N2" s="263"/>
      <c r="O2" s="263"/>
      <c r="P2" s="263"/>
      <c r="Q2" s="263"/>
      <c r="R2" s="263"/>
      <c r="S2" s="263"/>
      <c r="T2" s="263"/>
      <c r="U2" s="263"/>
      <c r="V2" s="263"/>
      <c r="W2" s="377"/>
      <c r="X2" s="611"/>
    </row>
    <row r="3" spans="1:24" ht="19.5" customHeight="1" thickBot="1">
      <c r="A3" s="267"/>
      <c r="B3" s="269"/>
      <c r="C3" s="269"/>
      <c r="D3" s="269"/>
      <c r="E3" s="269"/>
      <c r="F3" s="269"/>
      <c r="G3" s="269"/>
      <c r="H3" s="269"/>
      <c r="I3" s="269"/>
      <c r="J3" s="269"/>
      <c r="K3" s="269"/>
      <c r="L3" s="269"/>
      <c r="M3" s="269"/>
      <c r="N3" s="269"/>
      <c r="O3" s="269"/>
      <c r="P3" s="269"/>
      <c r="Q3" s="269"/>
      <c r="R3" s="269"/>
      <c r="S3" s="269"/>
      <c r="T3" s="269"/>
      <c r="U3" s="269"/>
      <c r="V3" s="597" t="s">
        <v>78</v>
      </c>
      <c r="W3" s="378"/>
      <c r="X3" s="611"/>
    </row>
    <row r="4" spans="1:24" s="600" customFormat="1" ht="13.5" customHeight="1" thickBot="1">
      <c r="A4" s="598"/>
      <c r="B4" s="599"/>
      <c r="C4" s="593" t="s">
        <v>490</v>
      </c>
      <c r="D4" s="594"/>
      <c r="E4" s="594"/>
      <c r="F4" s="594"/>
      <c r="G4" s="594"/>
      <c r="H4" s="594"/>
      <c r="I4" s="594"/>
      <c r="J4" s="594"/>
      <c r="K4" s="594"/>
      <c r="L4" s="594"/>
      <c r="M4" s="594"/>
      <c r="N4" s="594"/>
      <c r="O4" s="594"/>
      <c r="P4" s="594"/>
      <c r="Q4" s="594"/>
      <c r="R4" s="594"/>
      <c r="S4" s="594"/>
      <c r="T4" s="594"/>
      <c r="U4" s="594"/>
      <c r="V4" s="595"/>
      <c r="W4" s="378"/>
      <c r="X4" s="628"/>
    </row>
    <row r="5" spans="1:24" s="328" customFormat="1" ht="4.5" customHeight="1">
      <c r="A5" s="601"/>
      <c r="B5" s="327"/>
      <c r="C5" s="602"/>
      <c r="D5" s="602"/>
      <c r="E5" s="602"/>
      <c r="F5" s="602"/>
      <c r="G5" s="602"/>
      <c r="H5" s="602"/>
      <c r="I5" s="602"/>
      <c r="J5" s="602"/>
      <c r="K5" s="602"/>
      <c r="L5" s="602"/>
      <c r="M5" s="602"/>
      <c r="N5" s="602"/>
      <c r="O5" s="602"/>
      <c r="P5" s="602"/>
      <c r="Q5" s="602"/>
      <c r="R5" s="602"/>
      <c r="S5" s="602"/>
      <c r="T5" s="602"/>
      <c r="U5" s="602"/>
      <c r="V5" s="602"/>
      <c r="W5" s="378"/>
      <c r="X5" s="629"/>
    </row>
    <row r="6" spans="1:24" s="328" customFormat="1" ht="13.5" customHeight="1">
      <c r="A6" s="601"/>
      <c r="B6" s="327"/>
      <c r="C6" s="603"/>
      <c r="D6" s="603"/>
      <c r="E6" s="603"/>
      <c r="F6" s="883">
        <v>2003</v>
      </c>
      <c r="G6" s="630"/>
      <c r="H6" s="883">
        <v>2004</v>
      </c>
      <c r="I6" s="884"/>
      <c r="J6" s="883">
        <v>2005</v>
      </c>
      <c r="K6" s="630"/>
      <c r="L6" s="883">
        <v>2006</v>
      </c>
      <c r="M6" s="884"/>
      <c r="N6" s="883">
        <v>2007</v>
      </c>
      <c r="O6" s="630"/>
      <c r="P6" s="883">
        <v>2008</v>
      </c>
      <c r="Q6" s="630"/>
      <c r="R6" s="883">
        <v>2009</v>
      </c>
      <c r="S6" s="630"/>
      <c r="T6" s="883">
        <v>2010</v>
      </c>
      <c r="U6" s="630"/>
      <c r="V6" s="883">
        <v>2011</v>
      </c>
      <c r="W6" s="378"/>
      <c r="X6" s="629"/>
    </row>
    <row r="7" spans="1:24" s="328" customFormat="1" ht="3" customHeight="1">
      <c r="A7" s="601"/>
      <c r="B7" s="327"/>
      <c r="C7" s="603"/>
      <c r="D7" s="603"/>
      <c r="E7" s="603"/>
      <c r="F7" s="604"/>
      <c r="G7" s="631"/>
      <c r="H7" s="604"/>
      <c r="I7" s="631"/>
      <c r="J7" s="604"/>
      <c r="K7" s="631"/>
      <c r="L7" s="604"/>
      <c r="M7" s="631"/>
      <c r="N7" s="631"/>
      <c r="O7" s="631"/>
      <c r="P7" s="605"/>
      <c r="Q7" s="631"/>
      <c r="R7" s="606"/>
      <c r="S7" s="606"/>
      <c r="T7" s="607"/>
      <c r="U7" s="607"/>
      <c r="V7" s="607"/>
      <c r="W7" s="378"/>
      <c r="X7" s="629"/>
    </row>
    <row r="8" spans="1:24" s="638" customFormat="1" ht="12" customHeight="1">
      <c r="A8" s="632"/>
      <c r="B8" s="633"/>
      <c r="C8" s="608" t="s">
        <v>491</v>
      </c>
      <c r="D8" s="634"/>
      <c r="E8" s="634"/>
      <c r="F8" s="1378">
        <v>294949</v>
      </c>
      <c r="G8" s="1378"/>
      <c r="H8" s="1378">
        <v>300850</v>
      </c>
      <c r="I8" s="1378"/>
      <c r="J8" s="1378">
        <v>328230</v>
      </c>
      <c r="K8" s="1378"/>
      <c r="L8" s="1378">
        <v>330967</v>
      </c>
      <c r="M8" s="1795">
        <v>341720</v>
      </c>
      <c r="N8" s="1795"/>
      <c r="O8" s="1378"/>
      <c r="P8" s="1378">
        <v>343663</v>
      </c>
      <c r="Q8" s="1378"/>
      <c r="R8" s="1378">
        <v>336378</v>
      </c>
      <c r="S8" s="1378"/>
      <c r="T8" s="1378">
        <v>283311</v>
      </c>
      <c r="U8" s="1378"/>
      <c r="V8" s="1378">
        <v>281015</v>
      </c>
      <c r="W8" s="635"/>
      <c r="X8" s="636"/>
    </row>
    <row r="9" spans="1:24" s="638" customFormat="1" ht="12" customHeight="1">
      <c r="A9" s="632"/>
      <c r="B9" s="633"/>
      <c r="C9" s="608" t="s">
        <v>492</v>
      </c>
      <c r="D9" s="634"/>
      <c r="E9" s="634"/>
      <c r="F9" s="1378">
        <v>339601</v>
      </c>
      <c r="G9" s="1378"/>
      <c r="H9" s="1378">
        <v>347798</v>
      </c>
      <c r="I9" s="1378"/>
      <c r="J9" s="1378">
        <v>378756</v>
      </c>
      <c r="K9" s="1378"/>
      <c r="L9" s="1378">
        <v>384854</v>
      </c>
      <c r="M9" s="1795">
        <v>397332</v>
      </c>
      <c r="N9" s="1795"/>
      <c r="O9" s="1378"/>
      <c r="P9" s="1378">
        <v>400210</v>
      </c>
      <c r="Q9" s="1378"/>
      <c r="R9" s="1378">
        <v>390129</v>
      </c>
      <c r="S9" s="1378"/>
      <c r="T9" s="1378">
        <v>337570</v>
      </c>
      <c r="U9" s="1378"/>
      <c r="V9" s="1378">
        <v>334499</v>
      </c>
      <c r="W9" s="639"/>
      <c r="X9" s="636"/>
    </row>
    <row r="10" spans="1:24" s="638" customFormat="1" ht="12" customHeight="1">
      <c r="A10" s="632"/>
      <c r="B10" s="633"/>
      <c r="C10" s="608" t="s">
        <v>535</v>
      </c>
      <c r="D10" s="634"/>
      <c r="E10" s="634"/>
      <c r="F10" s="1378">
        <v>2739776</v>
      </c>
      <c r="G10" s="1378"/>
      <c r="H10" s="1378">
        <v>2791443</v>
      </c>
      <c r="I10" s="1378"/>
      <c r="J10" s="1378">
        <v>2960216</v>
      </c>
      <c r="K10" s="1378"/>
      <c r="L10" s="1378">
        <v>2990993</v>
      </c>
      <c r="M10" s="1795">
        <v>3094177</v>
      </c>
      <c r="N10" s="1795"/>
      <c r="O10" s="1378"/>
      <c r="P10" s="1378">
        <v>3138017</v>
      </c>
      <c r="Q10" s="1378"/>
      <c r="R10" s="1378">
        <v>2998781</v>
      </c>
      <c r="S10" s="1378"/>
      <c r="T10" s="1378">
        <v>2779077</v>
      </c>
      <c r="U10" s="1378"/>
      <c r="V10" s="1378">
        <v>2735237</v>
      </c>
      <c r="W10" s="639"/>
      <c r="X10" s="636"/>
    </row>
    <row r="11" spans="1:24" s="638" customFormat="1" ht="12" customHeight="1">
      <c r="A11" s="632"/>
      <c r="B11" s="633"/>
      <c r="C11" s="608" t="s">
        <v>496</v>
      </c>
      <c r="D11" s="634"/>
      <c r="E11" s="634"/>
      <c r="F11" s="1378">
        <v>2509958</v>
      </c>
      <c r="G11" s="1378"/>
      <c r="H11" s="1378">
        <v>2573719</v>
      </c>
      <c r="I11" s="1378"/>
      <c r="J11" s="1378">
        <v>2738739</v>
      </c>
      <c r="K11" s="1378"/>
      <c r="L11" s="1378">
        <v>2765576</v>
      </c>
      <c r="M11" s="1795">
        <v>2848902</v>
      </c>
      <c r="N11" s="1795"/>
      <c r="O11" s="1378"/>
      <c r="P11" s="1378">
        <v>2894365</v>
      </c>
      <c r="Q11" s="1378"/>
      <c r="R11" s="1378">
        <v>2759400</v>
      </c>
      <c r="S11" s="1378"/>
      <c r="T11" s="1378">
        <v>2599509</v>
      </c>
      <c r="U11" s="1378"/>
      <c r="V11" s="1378">
        <v>2553741</v>
      </c>
      <c r="W11" s="639"/>
      <c r="X11" s="636"/>
    </row>
    <row r="12" spans="1:24" s="637" customFormat="1" ht="13.5" customHeight="1">
      <c r="A12" s="640"/>
      <c r="B12" s="641"/>
      <c r="C12" s="609" t="s">
        <v>497</v>
      </c>
      <c r="D12" s="642"/>
      <c r="E12" s="642"/>
      <c r="F12" s="1380"/>
      <c r="G12" s="1380"/>
      <c r="H12" s="1378"/>
      <c r="I12" s="1378"/>
      <c r="J12" s="1380"/>
      <c r="K12" s="1380"/>
      <c r="L12" s="1380"/>
      <c r="M12" s="1117"/>
      <c r="N12" s="1380"/>
      <c r="O12" s="1380"/>
      <c r="P12" s="1380"/>
      <c r="Q12" s="1380"/>
      <c r="R12" s="1380"/>
      <c r="S12" s="1380"/>
      <c r="T12" s="1380"/>
      <c r="U12" s="1380"/>
      <c r="V12" s="1380"/>
      <c r="W12" s="639"/>
      <c r="X12" s="643"/>
    </row>
    <row r="13" spans="1:24" s="637" customFormat="1" ht="13.5" customHeight="1">
      <c r="A13" s="640"/>
      <c r="B13" s="641"/>
      <c r="D13" s="609" t="s">
        <v>498</v>
      </c>
      <c r="E13" s="609"/>
      <c r="F13" s="1380">
        <v>714.29</v>
      </c>
      <c r="G13" s="1380"/>
      <c r="H13" s="1380">
        <v>741.41</v>
      </c>
      <c r="I13" s="1380"/>
      <c r="J13" s="1380">
        <v>767.35</v>
      </c>
      <c r="K13" s="1380"/>
      <c r="L13" s="1380">
        <v>789.21641020299899</v>
      </c>
      <c r="M13" s="1792">
        <v>808.47849558853909</v>
      </c>
      <c r="N13" s="1792"/>
      <c r="O13" s="1380"/>
      <c r="P13" s="1380">
        <v>846.1337237422581</v>
      </c>
      <c r="Q13" s="1380"/>
      <c r="R13" s="1380">
        <v>870.33975224698497</v>
      </c>
      <c r="S13" s="1380"/>
      <c r="T13" s="1380">
        <v>900.04</v>
      </c>
      <c r="U13" s="1380"/>
      <c r="V13" s="1380">
        <v>906.11</v>
      </c>
      <c r="W13" s="639"/>
      <c r="X13" s="643"/>
    </row>
    <row r="14" spans="1:24" s="637" customFormat="1" ht="13.5" customHeight="1">
      <c r="A14" s="640"/>
      <c r="B14" s="641"/>
      <c r="C14" s="644"/>
      <c r="D14" s="609" t="s">
        <v>499</v>
      </c>
      <c r="E14" s="609"/>
      <c r="F14" s="1380">
        <v>515.29</v>
      </c>
      <c r="G14" s="1380"/>
      <c r="H14" s="1380">
        <v>535.24</v>
      </c>
      <c r="I14" s="1380"/>
      <c r="J14" s="1380">
        <v>550</v>
      </c>
      <c r="K14" s="1380"/>
      <c r="L14" s="1380">
        <v>565</v>
      </c>
      <c r="M14" s="1792">
        <v>583.36</v>
      </c>
      <c r="N14" s="1792"/>
      <c r="O14" s="1380"/>
      <c r="P14" s="1380">
        <v>600</v>
      </c>
      <c r="Q14" s="1380"/>
      <c r="R14" s="1380">
        <v>615.5</v>
      </c>
      <c r="S14" s="1380"/>
      <c r="T14" s="1380">
        <v>634</v>
      </c>
      <c r="U14" s="1380"/>
      <c r="V14" s="1380">
        <v>641.92999999999995</v>
      </c>
      <c r="W14" s="639"/>
      <c r="X14" s="643"/>
    </row>
    <row r="15" spans="1:24" s="638" customFormat="1" ht="13.5" customHeight="1">
      <c r="A15" s="632"/>
      <c r="B15" s="633"/>
      <c r="C15" s="608" t="s">
        <v>688</v>
      </c>
      <c r="D15" s="634"/>
      <c r="E15" s="634"/>
      <c r="F15" s="1380"/>
      <c r="G15" s="1380"/>
      <c r="H15" s="1380"/>
      <c r="I15" s="1380"/>
      <c r="J15" s="1380"/>
      <c r="K15" s="1380"/>
      <c r="L15" s="1380"/>
      <c r="M15" s="1117"/>
      <c r="N15" s="1380"/>
      <c r="O15" s="1380"/>
      <c r="P15" s="1380"/>
      <c r="Q15" s="1380"/>
      <c r="R15" s="1380"/>
      <c r="S15" s="1380"/>
      <c r="T15" s="1380"/>
      <c r="U15" s="1380"/>
      <c r="V15" s="1380"/>
      <c r="W15" s="639"/>
      <c r="X15" s="636"/>
    </row>
    <row r="16" spans="1:24" s="638" customFormat="1" ht="13.5" customHeight="1">
      <c r="A16" s="632"/>
      <c r="B16" s="633"/>
      <c r="D16" s="608" t="s">
        <v>500</v>
      </c>
      <c r="E16" s="608"/>
      <c r="F16" s="1380">
        <v>852.4</v>
      </c>
      <c r="G16" s="1380"/>
      <c r="H16" s="1380">
        <v>879.62</v>
      </c>
      <c r="I16" s="1380"/>
      <c r="J16" s="1380">
        <v>909.17</v>
      </c>
      <c r="K16" s="1380"/>
      <c r="L16" s="1380">
        <v>935.96967052376601</v>
      </c>
      <c r="M16" s="1792">
        <v>965.24629620701603</v>
      </c>
      <c r="N16" s="1792"/>
      <c r="O16" s="1380"/>
      <c r="P16" s="1380">
        <v>1010.3760072203901</v>
      </c>
      <c r="Q16" s="1380"/>
      <c r="R16" s="1380">
        <v>1036.4416794790202</v>
      </c>
      <c r="S16" s="1380"/>
      <c r="T16" s="1380">
        <v>1076.26</v>
      </c>
      <c r="U16" s="1380"/>
      <c r="V16" s="1380">
        <v>1084.55</v>
      </c>
      <c r="W16" s="639"/>
      <c r="X16" s="636"/>
    </row>
    <row r="17" spans="1:33" s="638" customFormat="1" ht="13.5" customHeight="1">
      <c r="A17" s="632"/>
      <c r="B17" s="633"/>
      <c r="C17" s="608"/>
      <c r="D17" s="634" t="s">
        <v>501</v>
      </c>
      <c r="E17" s="634"/>
      <c r="F17" s="1380">
        <v>606.92999999999995</v>
      </c>
      <c r="G17" s="1380"/>
      <c r="H17" s="1380">
        <v>625.76</v>
      </c>
      <c r="I17" s="1380"/>
      <c r="J17" s="1380">
        <v>646.65</v>
      </c>
      <c r="K17" s="1380"/>
      <c r="L17" s="1380">
        <v>667</v>
      </c>
      <c r="M17" s="1792">
        <v>693</v>
      </c>
      <c r="N17" s="1792"/>
      <c r="O17" s="1380"/>
      <c r="P17" s="1380">
        <v>721.82</v>
      </c>
      <c r="Q17" s="1380"/>
      <c r="R17" s="1380">
        <v>740</v>
      </c>
      <c r="S17" s="1380"/>
      <c r="T17" s="1380">
        <v>768.375</v>
      </c>
      <c r="U17" s="1380"/>
      <c r="V17" s="1380">
        <v>776</v>
      </c>
      <c r="W17" s="639"/>
      <c r="X17" s="636"/>
    </row>
    <row r="18" spans="1:33" s="638" customFormat="1" ht="13.5" customHeight="1" thickBot="1">
      <c r="A18" s="632"/>
      <c r="B18" s="633"/>
      <c r="C18" s="608"/>
      <c r="D18" s="634"/>
      <c r="E18" s="634"/>
      <c r="F18" s="1380"/>
      <c r="G18" s="1380"/>
      <c r="H18" s="1380"/>
      <c r="I18" s="1380"/>
      <c r="J18" s="1380"/>
      <c r="K18" s="1380"/>
      <c r="L18" s="1380"/>
      <c r="M18" s="1380"/>
      <c r="N18" s="1380"/>
      <c r="O18" s="1380"/>
      <c r="P18" s="1380"/>
      <c r="Q18" s="1380"/>
      <c r="R18" s="1380"/>
      <c r="S18" s="1380"/>
      <c r="T18" s="1380"/>
      <c r="U18" s="1380"/>
      <c r="V18" s="597" t="s">
        <v>81</v>
      </c>
      <c r="W18" s="639"/>
      <c r="X18" s="636"/>
    </row>
    <row r="19" spans="1:33" s="325" customFormat="1" ht="13.5" customHeight="1" thickBot="1">
      <c r="A19" s="323"/>
      <c r="B19" s="270"/>
      <c r="C19" s="1765" t="s">
        <v>686</v>
      </c>
      <c r="D19" s="1766"/>
      <c r="E19" s="594"/>
      <c r="F19" s="594"/>
      <c r="G19" s="594"/>
      <c r="H19" s="594"/>
      <c r="I19" s="594"/>
      <c r="J19" s="594"/>
      <c r="K19" s="594"/>
      <c r="L19" s="594"/>
      <c r="M19" s="594"/>
      <c r="N19" s="594"/>
      <c r="O19" s="594"/>
      <c r="P19" s="594"/>
      <c r="Q19" s="594"/>
      <c r="R19" s="594"/>
      <c r="S19" s="594"/>
      <c r="T19" s="594"/>
      <c r="U19" s="594"/>
      <c r="V19" s="595"/>
      <c r="W19" s="639"/>
      <c r="X19" s="645"/>
      <c r="Y19" s="324"/>
      <c r="Z19" s="324"/>
      <c r="AA19" s="324"/>
      <c r="AB19" s="324"/>
      <c r="AC19" s="324"/>
      <c r="AD19" s="324"/>
      <c r="AE19" s="324"/>
      <c r="AF19" s="324"/>
    </row>
    <row r="20" spans="1:33" s="325" customFormat="1" ht="6" customHeight="1">
      <c r="A20" s="323"/>
      <c r="B20" s="270"/>
      <c r="C20" s="326"/>
      <c r="D20" s="326"/>
      <c r="E20" s="326"/>
      <c r="F20" s="326"/>
      <c r="G20" s="326"/>
      <c r="H20" s="326"/>
      <c r="I20" s="326"/>
      <c r="J20" s="326"/>
      <c r="K20" s="326"/>
      <c r="L20" s="326"/>
      <c r="M20" s="326"/>
      <c r="N20" s="326"/>
      <c r="O20" s="326"/>
      <c r="P20" s="326"/>
      <c r="Q20" s="326"/>
      <c r="R20" s="326"/>
      <c r="S20" s="326"/>
      <c r="T20" s="326"/>
      <c r="U20" s="326"/>
      <c r="V20" s="326"/>
      <c r="W20" s="639"/>
      <c r="X20" s="645"/>
      <c r="Y20" s="324"/>
      <c r="Z20" s="324"/>
      <c r="AA20" s="324"/>
      <c r="AB20" s="324"/>
      <c r="AC20" s="324"/>
      <c r="AD20" s="324"/>
      <c r="AE20" s="324"/>
      <c r="AF20" s="324"/>
    </row>
    <row r="21" spans="1:33" s="1389" customFormat="1" ht="13.5" customHeight="1">
      <c r="A21" s="840"/>
      <c r="B21" s="1382"/>
      <c r="C21" s="1383"/>
      <c r="D21" s="1383"/>
      <c r="E21" s="1384"/>
      <c r="F21" s="1385"/>
      <c r="G21" s="1386">
        <v>2004</v>
      </c>
      <c r="H21" s="1387">
        <v>2004</v>
      </c>
      <c r="I21" s="1387">
        <v>2005</v>
      </c>
      <c r="J21" s="1387">
        <v>2005</v>
      </c>
      <c r="K21" s="1387">
        <v>2006</v>
      </c>
      <c r="L21" s="1387">
        <v>2006</v>
      </c>
      <c r="M21" s="1387">
        <v>2007</v>
      </c>
      <c r="N21" s="1387">
        <v>2007</v>
      </c>
      <c r="O21" s="1387">
        <v>2008</v>
      </c>
      <c r="P21" s="1387">
        <v>2008</v>
      </c>
      <c r="Q21" s="1387">
        <v>2009</v>
      </c>
      <c r="R21" s="1387">
        <v>2009</v>
      </c>
      <c r="S21" s="1387">
        <v>2010</v>
      </c>
      <c r="T21" s="1387" t="s">
        <v>684</v>
      </c>
      <c r="U21" s="1387"/>
      <c r="V21" s="1387" t="s">
        <v>685</v>
      </c>
      <c r="W21" s="639"/>
      <c r="X21" s="598"/>
      <c r="Y21" s="1388"/>
      <c r="Z21" s="1388"/>
      <c r="AA21" s="1388"/>
      <c r="AB21" s="1388"/>
      <c r="AC21" s="1388"/>
      <c r="AD21" s="1388"/>
      <c r="AE21" s="1388"/>
      <c r="AF21" s="1388"/>
      <c r="AG21" s="1388"/>
    </row>
    <row r="22" spans="1:33" s="1389" customFormat="1" ht="13.5" customHeight="1">
      <c r="A22" s="840"/>
      <c r="B22" s="1382"/>
      <c r="C22" s="608" t="s">
        <v>687</v>
      </c>
      <c r="D22" s="608"/>
      <c r="E22" s="1390"/>
      <c r="F22" s="1391"/>
      <c r="G22" s="1793">
        <v>2069267</v>
      </c>
      <c r="H22" s="1793"/>
      <c r="I22" s="1793">
        <v>2173144</v>
      </c>
      <c r="J22" s="1793"/>
      <c r="K22" s="1793">
        <v>2186695</v>
      </c>
      <c r="L22" s="1793"/>
      <c r="M22" s="1793">
        <v>2247950</v>
      </c>
      <c r="N22" s="1793"/>
      <c r="O22" s="1790">
        <v>2267915</v>
      </c>
      <c r="P22" s="1790"/>
      <c r="Q22" s="1791">
        <v>2175028</v>
      </c>
      <c r="R22" s="1791"/>
      <c r="S22" s="1392"/>
      <c r="T22" s="1392">
        <v>2122401</v>
      </c>
      <c r="U22" s="1392"/>
      <c r="V22" s="1392">
        <v>2086373</v>
      </c>
      <c r="W22" s="639"/>
      <c r="X22" s="598"/>
      <c r="Y22" s="1388"/>
      <c r="Z22" s="1388"/>
      <c r="AA22" s="1388"/>
      <c r="AB22" s="1388"/>
      <c r="AC22" s="1388"/>
      <c r="AD22" s="1388"/>
      <c r="AE22" s="1388"/>
      <c r="AF22" s="1388"/>
      <c r="AG22" s="1388"/>
    </row>
    <row r="23" spans="1:33" s="1389" customFormat="1" ht="13.5" customHeight="1">
      <c r="A23" s="840"/>
      <c r="B23" s="1382"/>
      <c r="C23" s="1393" t="s">
        <v>80</v>
      </c>
      <c r="D23" s="1394"/>
      <c r="E23" s="1395"/>
      <c r="F23" s="1396"/>
      <c r="G23" s="1785">
        <v>1207937</v>
      </c>
      <c r="H23" s="1785"/>
      <c r="I23" s="1785">
        <v>1255541</v>
      </c>
      <c r="J23" s="1785"/>
      <c r="K23" s="1785">
        <v>1252186</v>
      </c>
      <c r="L23" s="1785"/>
      <c r="M23" s="1785">
        <v>1279322</v>
      </c>
      <c r="N23" s="1785"/>
      <c r="O23" s="1787">
        <v>1284194</v>
      </c>
      <c r="P23" s="1787"/>
      <c r="Q23" s="1783">
        <v>1224734</v>
      </c>
      <c r="R23" s="1783"/>
      <c r="S23" s="1783">
        <v>1185398</v>
      </c>
      <c r="T23" s="1783"/>
      <c r="U23" s="1783">
        <v>1152477</v>
      </c>
      <c r="V23" s="1783"/>
      <c r="W23" s="639"/>
      <c r="X23" s="598"/>
      <c r="Y23" s="1388"/>
      <c r="Z23" s="1388"/>
      <c r="AA23" s="1388"/>
      <c r="AB23" s="1388"/>
      <c r="AC23" s="1388"/>
      <c r="AD23" s="1388"/>
      <c r="AE23" s="1388"/>
      <c r="AF23" s="1388"/>
      <c r="AG23" s="1388"/>
    </row>
    <row r="24" spans="1:33" s="1389" customFormat="1" ht="13.5" customHeight="1">
      <c r="A24" s="840"/>
      <c r="B24" s="1382"/>
      <c r="C24" s="1393" t="s">
        <v>79</v>
      </c>
      <c r="D24" s="1394"/>
      <c r="E24" s="1395"/>
      <c r="F24" s="1396"/>
      <c r="G24" s="1785">
        <v>861330</v>
      </c>
      <c r="H24" s="1785"/>
      <c r="I24" s="1785">
        <v>917603</v>
      </c>
      <c r="J24" s="1785"/>
      <c r="K24" s="1785">
        <v>934509</v>
      </c>
      <c r="L24" s="1785"/>
      <c r="M24" s="1785">
        <v>968628</v>
      </c>
      <c r="N24" s="1785"/>
      <c r="O24" s="1787">
        <v>983721</v>
      </c>
      <c r="P24" s="1787"/>
      <c r="Q24" s="1783">
        <v>950294</v>
      </c>
      <c r="R24" s="1783"/>
      <c r="S24" s="1783">
        <v>937003</v>
      </c>
      <c r="T24" s="1783"/>
      <c r="U24" s="1783">
        <v>933896</v>
      </c>
      <c r="V24" s="1783"/>
      <c r="W24" s="639"/>
      <c r="X24" s="598"/>
      <c r="Y24" s="1388"/>
      <c r="Z24" s="1388"/>
      <c r="AA24" s="1388"/>
      <c r="AB24" s="1388"/>
      <c r="AC24" s="1388"/>
      <c r="AD24" s="1388"/>
      <c r="AE24" s="1388"/>
      <c r="AF24" s="1388"/>
      <c r="AG24" s="1388"/>
    </row>
    <row r="25" spans="1:33" s="1389" customFormat="1" ht="6.75" customHeight="1">
      <c r="A25" s="840"/>
      <c r="B25" s="1382"/>
      <c r="C25" s="1393"/>
      <c r="D25" s="1394"/>
      <c r="E25" s="1395"/>
      <c r="F25" s="1397"/>
      <c r="G25" s="1784"/>
      <c r="H25" s="1784"/>
      <c r="I25" s="1784"/>
      <c r="J25" s="1784"/>
      <c r="K25" s="1784"/>
      <c r="L25" s="1784"/>
      <c r="M25" s="1784"/>
      <c r="N25" s="1784"/>
      <c r="O25" s="1789"/>
      <c r="P25" s="1789"/>
      <c r="Q25" s="1398"/>
      <c r="R25" s="1398"/>
      <c r="S25" s="1398"/>
      <c r="T25" s="1398"/>
      <c r="U25" s="1398"/>
      <c r="V25" s="1398"/>
      <c r="W25" s="639"/>
      <c r="X25" s="598"/>
      <c r="Y25" s="1388"/>
      <c r="Z25" s="1388"/>
      <c r="AA25" s="1388"/>
      <c r="AB25" s="1388"/>
      <c r="AC25" s="1388"/>
      <c r="AD25" s="1388"/>
      <c r="AE25" s="1388"/>
      <c r="AF25" s="1388"/>
      <c r="AG25" s="1388"/>
    </row>
    <row r="26" spans="1:33" s="1389" customFormat="1" ht="13.5" customHeight="1">
      <c r="A26" s="840"/>
      <c r="B26" s="1382"/>
      <c r="C26" s="608" t="s">
        <v>643</v>
      </c>
      <c r="D26" s="1394"/>
      <c r="E26" s="1390"/>
      <c r="F26" s="1391"/>
      <c r="G26" s="1775">
        <v>739</v>
      </c>
      <c r="H26" s="1775"/>
      <c r="I26" s="1775">
        <v>765</v>
      </c>
      <c r="J26" s="1775"/>
      <c r="K26" s="1775">
        <v>787</v>
      </c>
      <c r="L26" s="1775"/>
      <c r="M26" s="1775">
        <v>806</v>
      </c>
      <c r="N26" s="1775"/>
      <c r="O26" s="1778" t="s">
        <v>696</v>
      </c>
      <c r="P26" s="1778"/>
      <c r="Q26" s="1778">
        <v>867.54</v>
      </c>
      <c r="R26" s="1778"/>
      <c r="S26" s="1778">
        <v>899.01</v>
      </c>
      <c r="T26" s="1778"/>
      <c r="U26" s="1778">
        <v>905.08</v>
      </c>
      <c r="V26" s="1778"/>
      <c r="W26" s="639"/>
      <c r="X26" s="598"/>
      <c r="Y26" s="1388"/>
      <c r="Z26" s="1388"/>
      <c r="AA26" s="1388"/>
      <c r="AB26" s="1388"/>
      <c r="AC26" s="1388"/>
      <c r="AD26" s="1388"/>
      <c r="AE26" s="1388"/>
      <c r="AF26" s="1388"/>
      <c r="AG26" s="1388"/>
    </row>
    <row r="27" spans="1:33" s="1389" customFormat="1" ht="13.5" customHeight="1">
      <c r="A27" s="840"/>
      <c r="B27" s="1382"/>
      <c r="C27" s="1393" t="s">
        <v>80</v>
      </c>
      <c r="D27" s="1394"/>
      <c r="E27" s="1395"/>
      <c r="F27" s="1396"/>
      <c r="G27" s="1784">
        <v>805.47844294856702</v>
      </c>
      <c r="H27" s="1784"/>
      <c r="I27" s="1785">
        <v>832.54766267291075</v>
      </c>
      <c r="J27" s="1785"/>
      <c r="K27" s="1785">
        <v>857.58458149989758</v>
      </c>
      <c r="L27" s="1785"/>
      <c r="M27" s="1785">
        <v>876.75006359616998</v>
      </c>
      <c r="N27" s="1785"/>
      <c r="O27" s="1787">
        <v>916.34</v>
      </c>
      <c r="P27" s="1787"/>
      <c r="Q27" s="1783">
        <v>940.52</v>
      </c>
      <c r="R27" s="1783"/>
      <c r="S27" s="1783">
        <v>976.67</v>
      </c>
      <c r="T27" s="1783"/>
      <c r="U27" s="1783">
        <v>984.16</v>
      </c>
      <c r="V27" s="1783"/>
      <c r="W27" s="639"/>
      <c r="X27" s="598"/>
      <c r="Y27" s="1388"/>
      <c r="Z27" s="1388"/>
      <c r="AA27" s="1388"/>
      <c r="AB27" s="1388"/>
      <c r="AC27" s="1388"/>
      <c r="AD27" s="1388"/>
      <c r="AE27" s="1388"/>
      <c r="AF27" s="1388"/>
      <c r="AG27" s="1388"/>
    </row>
    <row r="28" spans="1:33" s="1389" customFormat="1" ht="13.5" customHeight="1">
      <c r="A28" s="840"/>
      <c r="B28" s="1382"/>
      <c r="C28" s="1393" t="s">
        <v>79</v>
      </c>
      <c r="D28" s="1394"/>
      <c r="E28" s="1395"/>
      <c r="F28" s="1396"/>
      <c r="G28" s="1784">
        <v>645.31698851775911</v>
      </c>
      <c r="H28" s="1784"/>
      <c r="I28" s="1785">
        <v>671.96610478605464</v>
      </c>
      <c r="J28" s="1785"/>
      <c r="K28" s="1785">
        <v>691.39047713827881</v>
      </c>
      <c r="L28" s="1785"/>
      <c r="M28" s="1785">
        <v>712.72151003274848</v>
      </c>
      <c r="N28" s="1785"/>
      <c r="O28" s="1787">
        <v>747.71</v>
      </c>
      <c r="P28" s="1787"/>
      <c r="Q28" s="1783">
        <v>773.47</v>
      </c>
      <c r="R28" s="1783"/>
      <c r="S28" s="1783">
        <v>800.76</v>
      </c>
      <c r="T28" s="1783"/>
      <c r="U28" s="1783">
        <v>807.49</v>
      </c>
      <c r="V28" s="1783"/>
      <c r="W28" s="639"/>
      <c r="X28" s="598"/>
      <c r="Y28" s="1388"/>
      <c r="Z28" s="1388"/>
      <c r="AA28" s="1388"/>
      <c r="AB28" s="1388"/>
      <c r="AC28" s="1388"/>
      <c r="AD28" s="1388"/>
      <c r="AE28" s="1388"/>
      <c r="AF28" s="1388"/>
      <c r="AG28" s="1388"/>
    </row>
    <row r="29" spans="1:33" s="1389" customFormat="1" ht="6.75" customHeight="1">
      <c r="A29" s="840"/>
      <c r="B29" s="1382"/>
      <c r="C29" s="1399"/>
      <c r="D29" s="1394"/>
      <c r="E29" s="1395"/>
      <c r="F29" s="1396"/>
      <c r="G29" s="1772"/>
      <c r="H29" s="1772"/>
      <c r="I29" s="1785"/>
      <c r="J29" s="1785"/>
      <c r="K29" s="1785"/>
      <c r="L29" s="1785"/>
      <c r="M29" s="1785"/>
      <c r="N29" s="1785"/>
      <c r="O29" s="1786"/>
      <c r="P29" s="1786"/>
      <c r="Q29" s="1400"/>
      <c r="R29" s="1400"/>
      <c r="S29" s="1400"/>
      <c r="T29" s="1400"/>
      <c r="U29" s="1400"/>
      <c r="V29" s="1400"/>
      <c r="W29" s="639"/>
      <c r="X29" s="598"/>
      <c r="Y29" s="1388"/>
      <c r="Z29" s="1388"/>
      <c r="AA29" s="1388"/>
      <c r="AB29" s="1388"/>
      <c r="AC29" s="1388"/>
      <c r="AD29" s="1388"/>
      <c r="AE29" s="1388"/>
      <c r="AF29" s="1388"/>
      <c r="AG29" s="1388"/>
    </row>
    <row r="30" spans="1:33" s="1389" customFormat="1" ht="13.5" customHeight="1">
      <c r="A30" s="840"/>
      <c r="B30" s="1382"/>
      <c r="C30" s="608" t="s">
        <v>644</v>
      </c>
      <c r="D30" s="1401"/>
      <c r="E30" s="1395"/>
      <c r="F30" s="1396"/>
      <c r="G30" s="1775">
        <v>536</v>
      </c>
      <c r="H30" s="1775"/>
      <c r="I30" s="1775">
        <v>550</v>
      </c>
      <c r="J30" s="1775"/>
      <c r="K30" s="1775">
        <v>566.42999999999995</v>
      </c>
      <c r="L30" s="1775"/>
      <c r="M30" s="1775">
        <v>584.5</v>
      </c>
      <c r="N30" s="1775"/>
      <c r="O30" s="1782">
        <v>600</v>
      </c>
      <c r="P30" s="1782"/>
      <c r="Q30" s="1778">
        <v>617</v>
      </c>
      <c r="R30" s="1778"/>
      <c r="S30" s="1778">
        <v>634.32000000000005</v>
      </c>
      <c r="T30" s="1778"/>
      <c r="U30" s="1778">
        <v>641.92999999999995</v>
      </c>
      <c r="V30" s="1778"/>
      <c r="W30" s="639"/>
      <c r="X30" s="598"/>
      <c r="Y30" s="1388"/>
      <c r="Z30" s="1388"/>
      <c r="AA30" s="1388"/>
      <c r="AB30" s="1388"/>
      <c r="AC30" s="1388"/>
      <c r="AD30" s="1388"/>
      <c r="AE30" s="1388"/>
      <c r="AF30" s="1388"/>
      <c r="AG30" s="1388"/>
    </row>
    <row r="31" spans="1:33" s="1389" customFormat="1" ht="6.75" customHeight="1">
      <c r="A31" s="840"/>
      <c r="B31" s="1382"/>
      <c r="C31" s="1402"/>
      <c r="D31" s="1402"/>
      <c r="E31" s="1395"/>
      <c r="F31" s="1397"/>
      <c r="G31" s="1772"/>
      <c r="H31" s="1772"/>
      <c r="I31" s="1784"/>
      <c r="J31" s="1784"/>
      <c r="K31" s="1784"/>
      <c r="L31" s="1784"/>
      <c r="M31" s="1784"/>
      <c r="N31" s="1784"/>
      <c r="O31" s="1788"/>
      <c r="P31" s="1788"/>
      <c r="Q31" s="1398"/>
      <c r="R31" s="1398"/>
      <c r="S31" s="1398"/>
      <c r="T31" s="1398"/>
      <c r="U31" s="1398"/>
      <c r="V31" s="1398"/>
      <c r="W31" s="639"/>
      <c r="X31" s="598"/>
      <c r="Y31" s="1388"/>
      <c r="Z31" s="1388"/>
      <c r="AA31" s="1388"/>
      <c r="AB31" s="1388"/>
      <c r="AC31" s="1388"/>
      <c r="AD31" s="1388"/>
      <c r="AE31" s="1388"/>
      <c r="AF31" s="1388"/>
      <c r="AG31" s="1388"/>
    </row>
    <row r="32" spans="1:33" s="1389" customFormat="1" ht="13.5" customHeight="1">
      <c r="A32" s="840"/>
      <c r="B32" s="1382"/>
      <c r="C32" s="608" t="s">
        <v>645</v>
      </c>
      <c r="D32" s="1401"/>
      <c r="E32" s="1390"/>
      <c r="F32" s="1391"/>
      <c r="G32" s="1775">
        <v>877.46077111842237</v>
      </c>
      <c r="H32" s="1775"/>
      <c r="I32" s="1775">
        <v>907.23779552573558</v>
      </c>
      <c r="J32" s="1775"/>
      <c r="K32" s="1775">
        <v>933.9635622709319</v>
      </c>
      <c r="L32" s="1775"/>
      <c r="M32" s="1775">
        <v>963.27830539826834</v>
      </c>
      <c r="N32" s="1775"/>
      <c r="O32" s="1782">
        <v>1008</v>
      </c>
      <c r="P32" s="1782"/>
      <c r="Q32" s="1778">
        <v>1034.19</v>
      </c>
      <c r="R32" s="1778"/>
      <c r="S32" s="1778">
        <v>1075.3</v>
      </c>
      <c r="T32" s="1778"/>
      <c r="U32" s="1778">
        <v>1083.75</v>
      </c>
      <c r="V32" s="1778"/>
      <c r="W32" s="639"/>
      <c r="X32" s="598"/>
      <c r="Y32" s="1388"/>
      <c r="Z32" s="1388"/>
      <c r="AA32" s="1388"/>
      <c r="AB32" s="1388"/>
      <c r="AC32" s="1388"/>
      <c r="AD32" s="1388"/>
      <c r="AE32" s="1388"/>
      <c r="AF32" s="1388"/>
      <c r="AG32" s="1388"/>
    </row>
    <row r="33" spans="1:33" s="1389" customFormat="1" ht="13.5" customHeight="1">
      <c r="A33" s="840"/>
      <c r="B33" s="1382"/>
      <c r="C33" s="1393" t="s">
        <v>80</v>
      </c>
      <c r="D33" s="1394"/>
      <c r="E33" s="1395"/>
      <c r="F33" s="1396"/>
      <c r="G33" s="1784">
        <v>971.32780605281221</v>
      </c>
      <c r="H33" s="1784"/>
      <c r="I33" s="1785">
        <v>1003.0111287644048</v>
      </c>
      <c r="J33" s="1785"/>
      <c r="K33" s="1785">
        <v>1034.484163095565</v>
      </c>
      <c r="L33" s="1785"/>
      <c r="M33" s="1785">
        <v>1065.9654061839051</v>
      </c>
      <c r="N33" s="1785"/>
      <c r="O33" s="1787">
        <v>1112.45</v>
      </c>
      <c r="P33" s="1787"/>
      <c r="Q33" s="1783">
        <v>1138.8499999999999</v>
      </c>
      <c r="R33" s="1783"/>
      <c r="S33" s="1783">
        <v>1185.04</v>
      </c>
      <c r="T33" s="1783"/>
      <c r="U33" s="1783">
        <v>1195.42</v>
      </c>
      <c r="V33" s="1783"/>
      <c r="W33" s="639"/>
      <c r="X33" s="598"/>
      <c r="Y33" s="1388"/>
      <c r="Z33" s="1388"/>
      <c r="AA33" s="1388"/>
      <c r="AB33" s="1388"/>
      <c r="AC33" s="1388"/>
      <c r="AD33" s="1388"/>
      <c r="AE33" s="1388"/>
      <c r="AF33" s="1388"/>
      <c r="AG33" s="1388"/>
    </row>
    <row r="34" spans="1:33" s="1389" customFormat="1" ht="13.5" customHeight="1">
      <c r="A34" s="840"/>
      <c r="B34" s="1382"/>
      <c r="C34" s="1393" t="s">
        <v>79</v>
      </c>
      <c r="D34" s="1394"/>
      <c r="E34" s="1395"/>
      <c r="F34" s="1396"/>
      <c r="G34" s="1784">
        <v>745.82079041711711</v>
      </c>
      <c r="H34" s="1784"/>
      <c r="I34" s="1785">
        <v>776.1927285547165</v>
      </c>
      <c r="J34" s="1785"/>
      <c r="K34" s="1785">
        <v>799.27198726813856</v>
      </c>
      <c r="L34" s="1785"/>
      <c r="M34" s="1785">
        <v>827.65362063661144</v>
      </c>
      <c r="N34" s="1785"/>
      <c r="O34" s="1787">
        <v>871.65</v>
      </c>
      <c r="P34" s="1787"/>
      <c r="Q34" s="1783">
        <v>899.3</v>
      </c>
      <c r="R34" s="1783"/>
      <c r="S34" s="1783">
        <v>936.47</v>
      </c>
      <c r="T34" s="1783"/>
      <c r="U34" s="1783">
        <v>945.95</v>
      </c>
      <c r="V34" s="1783"/>
      <c r="W34" s="639"/>
      <c r="X34" s="598"/>
      <c r="Y34" s="1388"/>
      <c r="Z34" s="1388"/>
      <c r="AA34" s="1388"/>
      <c r="AB34" s="1388"/>
      <c r="AC34" s="1388"/>
      <c r="AD34" s="1388"/>
      <c r="AE34" s="1388"/>
      <c r="AF34" s="1388"/>
      <c r="AG34" s="1388"/>
    </row>
    <row r="35" spans="1:33" s="1389" customFormat="1" ht="6.75" customHeight="1">
      <c r="A35" s="840"/>
      <c r="B35" s="1382"/>
      <c r="C35" s="1399"/>
      <c r="D35" s="1394"/>
      <c r="E35" s="1395"/>
      <c r="F35" s="1396"/>
      <c r="G35" s="1784"/>
      <c r="H35" s="1784"/>
      <c r="I35" s="1785"/>
      <c r="J35" s="1785"/>
      <c r="K35" s="1785"/>
      <c r="L35" s="1785"/>
      <c r="M35" s="1785"/>
      <c r="N35" s="1785"/>
      <c r="O35" s="1786"/>
      <c r="P35" s="1786"/>
      <c r="Q35" s="1400"/>
      <c r="R35" s="1400"/>
      <c r="S35" s="1400"/>
      <c r="T35" s="1400"/>
      <c r="U35" s="1400"/>
      <c r="V35" s="1400"/>
      <c r="W35" s="639"/>
      <c r="X35" s="598"/>
      <c r="Y35" s="1388"/>
      <c r="Z35" s="1388"/>
      <c r="AA35" s="1388"/>
      <c r="AB35" s="1388"/>
      <c r="AC35" s="1388"/>
      <c r="AD35" s="1388"/>
      <c r="AE35" s="1388"/>
      <c r="AF35" s="1388"/>
      <c r="AG35" s="1388"/>
    </row>
    <row r="36" spans="1:33" s="1389" customFormat="1" ht="13.5" customHeight="1">
      <c r="A36" s="840"/>
      <c r="B36" s="1382"/>
      <c r="C36" s="608" t="s">
        <v>646</v>
      </c>
      <c r="D36" s="1394"/>
      <c r="E36" s="1395"/>
      <c r="F36" s="1396"/>
      <c r="G36" s="1775">
        <v>626.32000000000005</v>
      </c>
      <c r="H36" s="1775"/>
      <c r="I36" s="1775">
        <v>647.82000000000005</v>
      </c>
      <c r="J36" s="1775"/>
      <c r="K36" s="1775">
        <v>668</v>
      </c>
      <c r="L36" s="1775"/>
      <c r="M36" s="1775">
        <v>693.36</v>
      </c>
      <c r="N36" s="1775"/>
      <c r="O36" s="1782">
        <v>722.49</v>
      </c>
      <c r="P36" s="1782"/>
      <c r="Q36" s="1778">
        <v>740.59</v>
      </c>
      <c r="R36" s="1778"/>
      <c r="S36" s="1778">
        <v>768.8</v>
      </c>
      <c r="T36" s="1778"/>
      <c r="U36" s="1778">
        <v>776.52</v>
      </c>
      <c r="V36" s="1778"/>
      <c r="W36" s="639"/>
      <c r="X36" s="598"/>
      <c r="Y36" s="1388"/>
      <c r="Z36" s="1388"/>
      <c r="AA36" s="1388"/>
      <c r="AB36" s="1388"/>
      <c r="AC36" s="1388"/>
      <c r="AD36" s="1388"/>
      <c r="AE36" s="1388"/>
      <c r="AF36" s="1388"/>
      <c r="AG36" s="1388"/>
    </row>
    <row r="37" spans="1:33" s="1410" customFormat="1" ht="18.75" customHeight="1">
      <c r="A37" s="842"/>
      <c r="B37" s="1403"/>
      <c r="C37" s="609" t="s">
        <v>647</v>
      </c>
      <c r="D37" s="1394"/>
      <c r="E37" s="1404"/>
      <c r="F37" s="1405"/>
      <c r="G37" s="1779"/>
      <c r="H37" s="1779"/>
      <c r="I37" s="1780"/>
      <c r="J37" s="1780"/>
      <c r="K37" s="1780"/>
      <c r="L37" s="1780"/>
      <c r="M37" s="1780"/>
      <c r="N37" s="1780"/>
      <c r="O37" s="1781"/>
      <c r="P37" s="1781"/>
      <c r="Q37" s="1406"/>
      <c r="R37" s="1406"/>
      <c r="S37" s="1406"/>
      <c r="T37" s="1406"/>
      <c r="U37" s="1406"/>
      <c r="V37" s="1406"/>
      <c r="W37" s="1407"/>
      <c r="X37" s="1408"/>
      <c r="Y37" s="1409"/>
      <c r="Z37" s="1409"/>
      <c r="AA37" s="1409"/>
      <c r="AB37" s="1409"/>
      <c r="AC37" s="1409"/>
      <c r="AD37" s="1409"/>
      <c r="AE37" s="1409"/>
      <c r="AF37" s="1409"/>
      <c r="AG37" s="1409"/>
    </row>
    <row r="38" spans="1:33" s="1389" customFormat="1" ht="12" customHeight="1">
      <c r="A38" s="840"/>
      <c r="B38" s="1382"/>
      <c r="C38" s="1411"/>
      <c r="D38" s="1394" t="s">
        <v>648</v>
      </c>
      <c r="E38" s="1412"/>
      <c r="F38" s="1413"/>
      <c r="G38" s="1773">
        <v>375.83875448226695</v>
      </c>
      <c r="H38" s="1773"/>
      <c r="I38" s="1777">
        <v>385.28184387568149</v>
      </c>
      <c r="J38" s="1777"/>
      <c r="K38" s="1777">
        <v>397.39403683191478</v>
      </c>
      <c r="L38" s="1777"/>
      <c r="M38" s="1777">
        <v>414.27915220534709</v>
      </c>
      <c r="N38" s="1777"/>
      <c r="O38" s="1776">
        <v>435.99</v>
      </c>
      <c r="P38" s="1776"/>
      <c r="Q38" s="1776">
        <v>457.6705200411904</v>
      </c>
      <c r="R38" s="1776"/>
      <c r="S38" s="1776">
        <v>489.29416321146556</v>
      </c>
      <c r="T38" s="1776"/>
      <c r="U38" s="1776">
        <v>498.85627156256868</v>
      </c>
      <c r="V38" s="1776"/>
      <c r="W38" s="639"/>
      <c r="X38" s="598"/>
      <c r="Y38" s="1388"/>
      <c r="Z38" s="1388"/>
      <c r="AA38" s="1388"/>
      <c r="AB38" s="1388"/>
      <c r="AC38" s="1388"/>
      <c r="AD38" s="1388"/>
      <c r="AE38" s="1388"/>
      <c r="AF38" s="1388"/>
      <c r="AG38" s="1388"/>
    </row>
    <row r="39" spans="1:33" s="1389" customFormat="1" ht="12" customHeight="1">
      <c r="A39" s="840"/>
      <c r="B39" s="1382"/>
      <c r="C39" s="771"/>
      <c r="D39" s="1394" t="s">
        <v>649</v>
      </c>
      <c r="E39" s="1412"/>
      <c r="F39" s="1413"/>
      <c r="G39" s="1773">
        <v>431.06432548676395</v>
      </c>
      <c r="H39" s="1773"/>
      <c r="I39" s="1777">
        <v>442.46244402109875</v>
      </c>
      <c r="J39" s="1777"/>
      <c r="K39" s="1777">
        <v>457.20549897105803</v>
      </c>
      <c r="L39" s="1777"/>
      <c r="M39" s="1777">
        <v>475.43311657288211</v>
      </c>
      <c r="N39" s="1777"/>
      <c r="O39" s="1776">
        <v>497.63</v>
      </c>
      <c r="P39" s="1776"/>
      <c r="Q39" s="1776">
        <v>514.97518185955482</v>
      </c>
      <c r="R39" s="1776"/>
      <c r="S39" s="1776">
        <v>549.33516387109057</v>
      </c>
      <c r="T39" s="1776"/>
      <c r="U39" s="1776">
        <v>559.57350738364028</v>
      </c>
      <c r="V39" s="1776"/>
      <c r="W39" s="639"/>
      <c r="X39" s="598"/>
      <c r="Y39" s="1388"/>
      <c r="Z39" s="1388"/>
      <c r="AA39" s="1388"/>
      <c r="AB39" s="1388"/>
      <c r="AC39" s="1388"/>
      <c r="AD39" s="1388"/>
      <c r="AE39" s="1388"/>
      <c r="AF39" s="1388"/>
      <c r="AG39" s="1388"/>
    </row>
    <row r="40" spans="1:33" s="1389" customFormat="1" ht="12" customHeight="1">
      <c r="A40" s="840"/>
      <c r="B40" s="1382"/>
      <c r="C40" s="771"/>
      <c r="D40" s="1394" t="s">
        <v>650</v>
      </c>
      <c r="E40" s="1412"/>
      <c r="F40" s="1413"/>
      <c r="G40" s="1773">
        <v>477.26203332576199</v>
      </c>
      <c r="H40" s="1773"/>
      <c r="I40" s="1777">
        <v>490.54820247107074</v>
      </c>
      <c r="J40" s="1777"/>
      <c r="K40" s="1777">
        <v>505.55765938472854</v>
      </c>
      <c r="L40" s="1777"/>
      <c r="M40" s="1777">
        <v>524.33571694209388</v>
      </c>
      <c r="N40" s="1777"/>
      <c r="O40" s="1776">
        <v>551.08000000000004</v>
      </c>
      <c r="P40" s="1776"/>
      <c r="Q40" s="1776">
        <v>567.96828540296826</v>
      </c>
      <c r="R40" s="1776"/>
      <c r="S40" s="1776">
        <v>598.3444826611111</v>
      </c>
      <c r="T40" s="1776"/>
      <c r="U40" s="1776">
        <v>608.19346194586149</v>
      </c>
      <c r="V40" s="1776"/>
      <c r="W40" s="639"/>
      <c r="X40" s="598"/>
      <c r="Y40" s="1388"/>
      <c r="Z40" s="1388"/>
      <c r="AA40" s="1388"/>
      <c r="AB40" s="1388"/>
      <c r="AC40" s="1388"/>
      <c r="AD40" s="1388"/>
      <c r="AE40" s="1388"/>
      <c r="AF40" s="1388"/>
      <c r="AG40" s="1388"/>
    </row>
    <row r="41" spans="1:33" s="1389" customFormat="1" ht="12" customHeight="1">
      <c r="A41" s="840"/>
      <c r="B41" s="1382"/>
      <c r="C41" s="771"/>
      <c r="D41" s="1394" t="s">
        <v>651</v>
      </c>
      <c r="E41" s="1412"/>
      <c r="F41" s="1413"/>
      <c r="G41" s="1773">
        <v>529.04185307791636</v>
      </c>
      <c r="H41" s="1773"/>
      <c r="I41" s="1777">
        <v>545.5988492227915</v>
      </c>
      <c r="J41" s="1777"/>
      <c r="K41" s="1777">
        <v>563.61789116018588</v>
      </c>
      <c r="L41" s="1777"/>
      <c r="M41" s="1777">
        <v>583.69922218020599</v>
      </c>
      <c r="N41" s="1777"/>
      <c r="O41" s="1776">
        <v>610.13</v>
      </c>
      <c r="P41" s="1776"/>
      <c r="Q41" s="1776">
        <v>624.77206815538511</v>
      </c>
      <c r="R41" s="1776"/>
      <c r="S41" s="1776">
        <v>655.10271386166505</v>
      </c>
      <c r="T41" s="1776"/>
      <c r="U41" s="1776">
        <v>664.86298061714638</v>
      </c>
      <c r="V41" s="1776"/>
      <c r="W41" s="639"/>
      <c r="X41" s="598"/>
      <c r="Y41" s="1388"/>
      <c r="Z41" s="1388"/>
      <c r="AA41" s="1388"/>
      <c r="AB41" s="1388"/>
      <c r="AC41" s="1388"/>
      <c r="AD41" s="1388"/>
      <c r="AE41" s="1388"/>
      <c r="AF41" s="1388"/>
      <c r="AG41" s="1388"/>
    </row>
    <row r="42" spans="1:33" s="1389" customFormat="1" ht="12" customHeight="1">
      <c r="A42" s="840"/>
      <c r="B42" s="1382"/>
      <c r="C42" s="771"/>
      <c r="D42" s="1394" t="s">
        <v>652</v>
      </c>
      <c r="E42" s="1412"/>
      <c r="F42" s="1413"/>
      <c r="G42" s="1773">
        <v>591.32176854640045</v>
      </c>
      <c r="H42" s="1773"/>
      <c r="I42" s="1777">
        <v>609.4435013851139</v>
      </c>
      <c r="J42" s="1777"/>
      <c r="K42" s="1777">
        <v>628.28665617897889</v>
      </c>
      <c r="L42" s="1777"/>
      <c r="M42" s="1777">
        <v>651.51617891855824</v>
      </c>
      <c r="N42" s="1777"/>
      <c r="O42" s="1776">
        <v>680.57</v>
      </c>
      <c r="P42" s="1776"/>
      <c r="Q42" s="1776">
        <v>697.34373787948755</v>
      </c>
      <c r="R42" s="1776"/>
      <c r="S42" s="1776">
        <v>728.78268149265227</v>
      </c>
      <c r="T42" s="1776"/>
      <c r="U42" s="1776">
        <v>737.63381336961857</v>
      </c>
      <c r="V42" s="1776"/>
      <c r="W42" s="639"/>
      <c r="X42" s="598"/>
      <c r="Y42" s="1388"/>
      <c r="Z42" s="1388"/>
      <c r="AA42" s="1388"/>
      <c r="AB42" s="1388"/>
      <c r="AC42" s="1388"/>
      <c r="AD42" s="1388"/>
      <c r="AE42" s="1388"/>
      <c r="AF42" s="1388"/>
      <c r="AG42" s="1388"/>
    </row>
    <row r="43" spans="1:33" s="1389" customFormat="1" ht="12" customHeight="1">
      <c r="A43" s="840"/>
      <c r="B43" s="1382"/>
      <c r="C43" s="771"/>
      <c r="D43" s="1394" t="s">
        <v>653</v>
      </c>
      <c r="E43" s="1412"/>
      <c r="F43" s="1413"/>
      <c r="G43" s="1773">
        <v>672.16918787784709</v>
      </c>
      <c r="H43" s="1773"/>
      <c r="I43" s="1777">
        <v>692.11272756138749</v>
      </c>
      <c r="J43" s="1777"/>
      <c r="K43" s="1777">
        <v>714.16782498742714</v>
      </c>
      <c r="L43" s="1777"/>
      <c r="M43" s="1777">
        <v>738.54420574301173</v>
      </c>
      <c r="N43" s="1777"/>
      <c r="O43" s="1776">
        <v>769.63</v>
      </c>
      <c r="P43" s="1776"/>
      <c r="Q43" s="1776">
        <v>788.56601415159673</v>
      </c>
      <c r="R43" s="1776"/>
      <c r="S43" s="1776">
        <v>822.89247898603548</v>
      </c>
      <c r="T43" s="1776"/>
      <c r="U43" s="1776">
        <v>828.88466115789561</v>
      </c>
      <c r="V43" s="1776"/>
      <c r="W43" s="639"/>
      <c r="X43" s="598"/>
      <c r="Y43" s="1388"/>
      <c r="Z43" s="1388"/>
      <c r="AA43" s="1388"/>
      <c r="AB43" s="1388"/>
      <c r="AC43" s="1388"/>
      <c r="AD43" s="1388"/>
      <c r="AE43" s="1388"/>
      <c r="AF43" s="1388"/>
      <c r="AG43" s="1388"/>
    </row>
    <row r="44" spans="1:33" s="1389" customFormat="1" ht="12" customHeight="1">
      <c r="A44" s="840"/>
      <c r="B44" s="1382"/>
      <c r="C44" s="771"/>
      <c r="D44" s="1394" t="s">
        <v>654</v>
      </c>
      <c r="E44" s="1412"/>
      <c r="F44" s="1413"/>
      <c r="G44" s="1773">
        <v>783.5302337067385</v>
      </c>
      <c r="H44" s="1773"/>
      <c r="I44" s="1777">
        <v>808.04473025207074</v>
      </c>
      <c r="J44" s="1777"/>
      <c r="K44" s="1777">
        <v>833.60080692737006</v>
      </c>
      <c r="L44" s="1777"/>
      <c r="M44" s="1777">
        <v>863.11885059721089</v>
      </c>
      <c r="N44" s="1777"/>
      <c r="O44" s="1776">
        <v>900.84</v>
      </c>
      <c r="P44" s="1776"/>
      <c r="Q44" s="1776">
        <v>924.08202374219115</v>
      </c>
      <c r="R44" s="1776"/>
      <c r="S44" s="1776">
        <v>960.70223756124426</v>
      </c>
      <c r="T44" s="1776"/>
      <c r="U44" s="1776">
        <v>966.56682756736075</v>
      </c>
      <c r="V44" s="1776"/>
      <c r="W44" s="639"/>
      <c r="X44" s="598"/>
      <c r="Y44" s="1388"/>
      <c r="Z44" s="1388"/>
      <c r="AA44" s="1388"/>
      <c r="AB44" s="1388"/>
      <c r="AC44" s="1388"/>
      <c r="AD44" s="1388"/>
      <c r="AE44" s="1388"/>
      <c r="AF44" s="1388"/>
      <c r="AG44" s="1388"/>
    </row>
    <row r="45" spans="1:33" s="1389" customFormat="1" ht="12" customHeight="1">
      <c r="A45" s="840"/>
      <c r="B45" s="1382"/>
      <c r="C45" s="771"/>
      <c r="D45" s="1394" t="s">
        <v>655</v>
      </c>
      <c r="E45" s="1412"/>
      <c r="F45" s="1413"/>
      <c r="G45" s="1773">
        <v>969.06028193518227</v>
      </c>
      <c r="H45" s="1773"/>
      <c r="I45" s="1777">
        <v>1002.0449242344123</v>
      </c>
      <c r="J45" s="1777"/>
      <c r="K45" s="1777">
        <v>1029.8262200118927</v>
      </c>
      <c r="L45" s="1777"/>
      <c r="M45" s="1777">
        <v>1063.9859650793087</v>
      </c>
      <c r="N45" s="1777"/>
      <c r="O45" s="1776">
        <v>1110.67</v>
      </c>
      <c r="P45" s="1776"/>
      <c r="Q45" s="1776">
        <v>1141.1748482550029</v>
      </c>
      <c r="R45" s="1776"/>
      <c r="S45" s="1776">
        <v>1183.1654377119853</v>
      </c>
      <c r="T45" s="1776"/>
      <c r="U45" s="1776">
        <v>1187.0516069537268</v>
      </c>
      <c r="V45" s="1776"/>
      <c r="W45" s="639"/>
      <c r="X45" s="598"/>
      <c r="Y45" s="1388"/>
      <c r="Z45" s="1388"/>
      <c r="AA45" s="1388"/>
      <c r="AB45" s="1388"/>
      <c r="AC45" s="1388"/>
      <c r="AD45" s="1388"/>
      <c r="AE45" s="1388"/>
      <c r="AF45" s="1388"/>
      <c r="AG45" s="1388"/>
    </row>
    <row r="46" spans="1:33" s="1389" customFormat="1" ht="12" customHeight="1">
      <c r="A46" s="840"/>
      <c r="B46" s="1382"/>
      <c r="C46" s="771"/>
      <c r="D46" s="1394" t="s">
        <v>656</v>
      </c>
      <c r="E46" s="1412"/>
      <c r="F46" s="1413"/>
      <c r="G46" s="1773">
        <v>1316.2397550343924</v>
      </c>
      <c r="H46" s="1773"/>
      <c r="I46" s="1777">
        <v>1362.9039106546441</v>
      </c>
      <c r="J46" s="1777"/>
      <c r="K46" s="1777">
        <v>1398.4070752141515</v>
      </c>
      <c r="L46" s="1777"/>
      <c r="M46" s="1777">
        <v>1444.3006211436916</v>
      </c>
      <c r="N46" s="1777"/>
      <c r="O46" s="1776">
        <v>1499.7</v>
      </c>
      <c r="P46" s="1776"/>
      <c r="Q46" s="1776">
        <v>1540.3232554493554</v>
      </c>
      <c r="R46" s="1776"/>
      <c r="S46" s="1776">
        <v>1586.1876014888842</v>
      </c>
      <c r="T46" s="1776"/>
      <c r="U46" s="1776">
        <v>1586.4814449977957</v>
      </c>
      <c r="V46" s="1776"/>
      <c r="W46" s="639"/>
      <c r="X46" s="598"/>
      <c r="Y46" s="1388"/>
      <c r="Z46" s="1388"/>
      <c r="AA46" s="1388"/>
      <c r="AB46" s="1388"/>
      <c r="AC46" s="1388"/>
      <c r="AD46" s="1388"/>
      <c r="AE46" s="1388"/>
      <c r="AF46" s="1388"/>
      <c r="AG46" s="1388"/>
    </row>
    <row r="47" spans="1:33" s="1389" customFormat="1" ht="12" customHeight="1">
      <c r="A47" s="840"/>
      <c r="B47" s="1382"/>
      <c r="C47" s="771"/>
      <c r="D47" s="1394" t="s">
        <v>657</v>
      </c>
      <c r="E47" s="1412"/>
      <c r="F47" s="1413"/>
      <c r="G47" s="1773">
        <v>2629.0749558539947</v>
      </c>
      <c r="H47" s="1773"/>
      <c r="I47" s="1777">
        <v>2733.9308869152624</v>
      </c>
      <c r="J47" s="1777"/>
      <c r="K47" s="1777">
        <v>2811.5678071980333</v>
      </c>
      <c r="L47" s="1777"/>
      <c r="M47" s="1777">
        <v>2873.5700246001657</v>
      </c>
      <c r="N47" s="1777"/>
      <c r="O47" s="1776">
        <v>3023.75</v>
      </c>
      <c r="P47" s="1776"/>
      <c r="Q47" s="1776">
        <v>3085.0140031171932</v>
      </c>
      <c r="R47" s="1776"/>
      <c r="S47" s="1776">
        <v>3179.1865353065591</v>
      </c>
      <c r="T47" s="1776"/>
      <c r="U47" s="1776">
        <v>3199.4174346475797</v>
      </c>
      <c r="V47" s="1776"/>
      <c r="W47" s="639"/>
      <c r="X47" s="598"/>
      <c r="Y47" s="1388"/>
      <c r="Z47" s="1388"/>
      <c r="AA47" s="1388"/>
      <c r="AB47" s="1388"/>
      <c r="AC47" s="1388"/>
      <c r="AD47" s="1388"/>
      <c r="AE47" s="1388"/>
      <c r="AF47" s="1388"/>
      <c r="AG47" s="1388"/>
    </row>
    <row r="48" spans="1:33" s="1389" customFormat="1" ht="6.75" customHeight="1">
      <c r="A48" s="840"/>
      <c r="B48" s="1382"/>
      <c r="C48" s="771"/>
      <c r="D48" s="1394"/>
      <c r="E48" s="1412"/>
      <c r="F48" s="1414"/>
      <c r="G48" s="1772"/>
      <c r="H48" s="1772"/>
      <c r="I48" s="1773"/>
      <c r="J48" s="1773"/>
      <c r="K48" s="1773"/>
      <c r="L48" s="1773"/>
      <c r="M48" s="1773"/>
      <c r="N48" s="1773"/>
      <c r="O48" s="1774"/>
      <c r="P48" s="1774"/>
      <c r="Q48" s="1402"/>
      <c r="R48" s="1402"/>
      <c r="S48" s="1402"/>
      <c r="T48" s="1402"/>
      <c r="U48" s="1402"/>
      <c r="V48" s="1402"/>
      <c r="W48" s="639"/>
      <c r="X48" s="598"/>
      <c r="Y48" s="1388"/>
      <c r="Z48" s="1388"/>
      <c r="AA48" s="1388"/>
      <c r="AB48" s="1388"/>
      <c r="AC48" s="1388"/>
      <c r="AD48" s="1388"/>
      <c r="AE48" s="1388"/>
      <c r="AF48" s="1388"/>
      <c r="AG48" s="1388"/>
    </row>
    <row r="49" spans="1:45" s="1389" customFormat="1" ht="13.5" customHeight="1">
      <c r="A49" s="840"/>
      <c r="B49" s="1382"/>
      <c r="C49" s="608" t="s">
        <v>689</v>
      </c>
      <c r="D49" s="1394"/>
      <c r="E49" s="1390"/>
      <c r="F49" s="1391"/>
      <c r="G49" s="1415"/>
      <c r="H49" s="1415">
        <f>0.666666666666667*G36</f>
        <v>417.54666666666691</v>
      </c>
      <c r="I49" s="1415"/>
      <c r="J49" s="1415">
        <f>0.666666666666667*I36</f>
        <v>431.88000000000022</v>
      </c>
      <c r="K49" s="1415"/>
      <c r="L49" s="1415">
        <f>0.666666666666667*K36</f>
        <v>445.33333333333354</v>
      </c>
      <c r="M49" s="1415"/>
      <c r="N49" s="1415">
        <f>0.666666666666667*M36</f>
        <v>462.24000000000024</v>
      </c>
      <c r="O49" s="1416"/>
      <c r="P49" s="1415">
        <f>0.666666666666667*O36</f>
        <v>481.6600000000002</v>
      </c>
      <c r="Q49" s="1775">
        <f>0.666666666666667*Q36</f>
        <v>493.72666666666692</v>
      </c>
      <c r="R49" s="1775"/>
      <c r="S49" s="1775">
        <f>0.666666666666667*S36</f>
        <v>512.53333333333353</v>
      </c>
      <c r="T49" s="1775"/>
      <c r="U49" s="1775">
        <f>0.666666666666667*U36</f>
        <v>517.68000000000018</v>
      </c>
      <c r="V49" s="1775"/>
      <c r="W49" s="639"/>
      <c r="X49" s="598"/>
      <c r="Y49" s="1388"/>
      <c r="Z49" s="1388"/>
      <c r="AA49" s="1388"/>
      <c r="AB49" s="1388"/>
      <c r="AC49" s="1388"/>
      <c r="AD49" s="1388"/>
      <c r="AE49" s="1388"/>
      <c r="AF49" s="1388"/>
      <c r="AG49" s="1388"/>
    </row>
    <row r="50" spans="1:45" s="1389" customFormat="1" ht="13.5" customHeight="1">
      <c r="A50" s="840"/>
      <c r="B50" s="1382"/>
      <c r="C50" s="1393" t="s">
        <v>658</v>
      </c>
      <c r="D50" s="1394"/>
      <c r="E50" s="1417"/>
      <c r="F50" s="1418"/>
      <c r="G50" s="1769">
        <v>12.185716004749509</v>
      </c>
      <c r="H50" s="1769"/>
      <c r="I50" s="1770">
        <v>12.798737681442187</v>
      </c>
      <c r="J50" s="1770"/>
      <c r="K50" s="1770">
        <v>12.502703852160451</v>
      </c>
      <c r="L50" s="1770"/>
      <c r="M50" s="1770">
        <v>12.537867835138684</v>
      </c>
      <c r="N50" s="1770"/>
      <c r="O50" s="1771">
        <v>11.8</v>
      </c>
      <c r="P50" s="1771"/>
      <c r="Q50" s="1771">
        <v>10.340188724007231</v>
      </c>
      <c r="R50" s="1771"/>
      <c r="S50" s="1771">
        <v>8.1</v>
      </c>
      <c r="T50" s="1771"/>
      <c r="U50" s="1771">
        <v>7.7</v>
      </c>
      <c r="V50" s="1771"/>
      <c r="W50" s="639"/>
      <c r="X50" s="598"/>
      <c r="Y50" s="1388"/>
      <c r="Z50" s="1388"/>
      <c r="AA50" s="1388"/>
      <c r="AB50" s="1388"/>
      <c r="AC50" s="1388"/>
      <c r="AD50" s="1388"/>
      <c r="AE50" s="1388"/>
      <c r="AF50" s="1388"/>
      <c r="AG50" s="1388"/>
    </row>
    <row r="51" spans="1:45" s="1389" customFormat="1" ht="12" customHeight="1">
      <c r="A51" s="840"/>
      <c r="B51" s="1382"/>
      <c r="C51" s="1376"/>
      <c r="D51" s="1394" t="s">
        <v>80</v>
      </c>
      <c r="E51" s="1417"/>
      <c r="F51" s="1418"/>
      <c r="G51" s="1769">
        <v>8.1994342420175883</v>
      </c>
      <c r="H51" s="1769"/>
      <c r="I51" s="1770">
        <v>8.5958961117159856</v>
      </c>
      <c r="J51" s="1770"/>
      <c r="K51" s="1770">
        <v>8.2152332001795259</v>
      </c>
      <c r="L51" s="1770"/>
      <c r="M51" s="1770">
        <v>8.3326168079654686</v>
      </c>
      <c r="N51" s="1770"/>
      <c r="O51" s="1771">
        <v>7.9</v>
      </c>
      <c r="P51" s="1771"/>
      <c r="Q51" s="1771">
        <v>7.2650061156136756</v>
      </c>
      <c r="R51" s="1771"/>
      <c r="S51" s="1771">
        <v>5.9</v>
      </c>
      <c r="T51" s="1771"/>
      <c r="U51" s="1771">
        <v>5.5</v>
      </c>
      <c r="V51" s="1771"/>
      <c r="W51" s="639"/>
      <c r="X51" s="598"/>
      <c r="Y51" s="1388"/>
      <c r="Z51" s="1388"/>
      <c r="AA51" s="1388"/>
      <c r="AB51" s="1388"/>
      <c r="AC51" s="1388"/>
      <c r="AD51" s="1388"/>
      <c r="AE51" s="1388"/>
      <c r="AF51" s="1388"/>
      <c r="AG51" s="1388"/>
    </row>
    <row r="52" spans="1:45" s="1389" customFormat="1" ht="12" customHeight="1">
      <c r="A52" s="840"/>
      <c r="B52" s="1382"/>
      <c r="C52" s="1376"/>
      <c r="D52" s="1394" t="s">
        <v>79</v>
      </c>
      <c r="E52" s="1417"/>
      <c r="F52" s="1418"/>
      <c r="G52" s="1769">
        <v>17.776113684650483</v>
      </c>
      <c r="H52" s="1769"/>
      <c r="I52" s="1770">
        <v>18.549416250818709</v>
      </c>
      <c r="J52" s="1770"/>
      <c r="K52" s="1770">
        <v>18.247657325932657</v>
      </c>
      <c r="L52" s="1770"/>
      <c r="M52" s="1770">
        <v>18.091981648269513</v>
      </c>
      <c r="N52" s="1770"/>
      <c r="O52" s="1764">
        <v>16.7</v>
      </c>
      <c r="P52" s="1764"/>
      <c r="Q52" s="1764">
        <v>14.303468189844407</v>
      </c>
      <c r="R52" s="1764"/>
      <c r="S52" s="1764">
        <v>10.9</v>
      </c>
      <c r="T52" s="1764"/>
      <c r="U52" s="1764">
        <v>10.3</v>
      </c>
      <c r="V52" s="1764"/>
      <c r="W52" s="639"/>
      <c r="X52" s="598"/>
      <c r="Y52" s="1388"/>
      <c r="Z52" s="1388"/>
      <c r="AA52" s="1388"/>
      <c r="AB52" s="1388"/>
      <c r="AC52" s="1388"/>
      <c r="AD52" s="1388"/>
      <c r="AE52" s="1388"/>
      <c r="AF52" s="1388"/>
      <c r="AG52" s="1388"/>
    </row>
    <row r="53" spans="1:45" s="1389" customFormat="1" ht="15" customHeight="1">
      <c r="A53" s="840"/>
      <c r="B53" s="1382"/>
      <c r="C53" s="1419" t="s">
        <v>693</v>
      </c>
      <c r="D53" s="1402"/>
      <c r="E53" s="1402"/>
      <c r="F53" s="1402"/>
      <c r="G53" s="1402"/>
      <c r="H53" s="1402"/>
      <c r="I53" s="1419"/>
      <c r="J53" s="1419"/>
      <c r="K53" s="1419"/>
      <c r="L53" s="1419"/>
      <c r="M53" s="1419"/>
      <c r="N53" s="1419"/>
      <c r="O53" s="1419"/>
      <c r="P53" s="1419"/>
      <c r="Q53" s="1419"/>
      <c r="R53" s="1419"/>
      <c r="S53" s="1402"/>
      <c r="T53" s="1402"/>
      <c r="U53" s="1420"/>
      <c r="V53" s="1420"/>
      <c r="W53" s="639"/>
      <c r="X53" s="598"/>
      <c r="Y53" s="1388"/>
      <c r="Z53" s="1388"/>
      <c r="AA53" s="1388"/>
      <c r="AB53" s="1388"/>
      <c r="AC53" s="1388"/>
      <c r="AD53" s="1388"/>
      <c r="AE53" s="1388"/>
      <c r="AF53" s="1388"/>
      <c r="AG53" s="1388"/>
      <c r="AH53" s="1388"/>
      <c r="AI53" s="1388"/>
      <c r="AJ53" s="1388"/>
      <c r="AK53" s="1388"/>
      <c r="AL53" s="1388"/>
      <c r="AM53" s="1388"/>
      <c r="AN53" s="1388"/>
      <c r="AO53" s="1388"/>
      <c r="AP53" s="1388"/>
      <c r="AQ53" s="1388"/>
      <c r="AR53" s="1388"/>
      <c r="AS53" s="1388"/>
    </row>
    <row r="54" spans="1:45" s="1389" customFormat="1" ht="10.5" customHeight="1">
      <c r="A54" s="840"/>
      <c r="B54" s="1382"/>
      <c r="C54" s="1419" t="s">
        <v>677</v>
      </c>
      <c r="D54" s="1402"/>
      <c r="E54" s="1419"/>
      <c r="F54" s="1419"/>
      <c r="G54" s="1419"/>
      <c r="H54" s="1419"/>
      <c r="I54" s="1419"/>
      <c r="J54" s="1419"/>
      <c r="K54" s="1419"/>
      <c r="L54" s="1419"/>
      <c r="M54" s="1419"/>
      <c r="N54" s="1419"/>
      <c r="O54" s="1419"/>
      <c r="P54" s="1419"/>
      <c r="Q54" s="1419"/>
      <c r="R54" s="1419"/>
      <c r="S54" s="1419"/>
      <c r="T54" s="1420"/>
      <c r="U54" s="1420"/>
      <c r="V54" s="1420"/>
      <c r="W54" s="639"/>
      <c r="X54" s="598"/>
      <c r="Y54" s="1388"/>
      <c r="Z54" s="1388"/>
      <c r="AA54" s="1388"/>
      <c r="AB54" s="1388"/>
      <c r="AC54" s="1388"/>
      <c r="AD54" s="1388"/>
      <c r="AE54" s="1388"/>
      <c r="AF54" s="1388"/>
      <c r="AG54" s="1388"/>
      <c r="AH54" s="1388"/>
      <c r="AI54" s="1388"/>
      <c r="AJ54" s="1388"/>
      <c r="AK54" s="1388"/>
      <c r="AL54" s="1388"/>
      <c r="AM54" s="1388"/>
      <c r="AN54" s="1388"/>
      <c r="AO54" s="1388"/>
      <c r="AP54" s="1388"/>
      <c r="AQ54" s="1388"/>
      <c r="AR54" s="1388"/>
      <c r="AS54" s="1388"/>
    </row>
    <row r="55" spans="1:45" s="1389" customFormat="1" ht="9" customHeight="1">
      <c r="A55" s="840"/>
      <c r="B55" s="1382"/>
      <c r="C55" s="1419" t="s">
        <v>683</v>
      </c>
      <c r="D55" s="1402"/>
      <c r="E55" s="1419"/>
      <c r="F55" s="1419"/>
      <c r="G55" s="1419"/>
      <c r="H55" s="1419" t="s">
        <v>678</v>
      </c>
      <c r="I55" s="1419"/>
      <c r="J55" s="1419"/>
      <c r="K55" s="1419"/>
      <c r="L55" s="1419"/>
      <c r="M55" s="1419"/>
      <c r="N55" s="1419"/>
      <c r="O55" s="1419"/>
      <c r="P55" s="1419"/>
      <c r="Q55" s="1419"/>
      <c r="R55" s="1419"/>
      <c r="S55" s="1419"/>
      <c r="T55" s="1420"/>
      <c r="U55" s="1420"/>
      <c r="V55" s="1420"/>
      <c r="W55" s="639"/>
      <c r="X55" s="598"/>
      <c r="Y55" s="1388"/>
      <c r="Z55" s="1388"/>
      <c r="AA55" s="1388"/>
      <c r="AB55" s="1388"/>
      <c r="AC55" s="1388"/>
      <c r="AD55" s="1388"/>
      <c r="AE55" s="1388"/>
      <c r="AF55" s="1388"/>
      <c r="AG55" s="1388"/>
      <c r="AH55" s="1388"/>
      <c r="AI55" s="1388"/>
      <c r="AJ55" s="1388"/>
      <c r="AK55" s="1388"/>
      <c r="AL55" s="1388"/>
      <c r="AM55" s="1388"/>
      <c r="AN55" s="1388"/>
      <c r="AO55" s="1388"/>
      <c r="AP55" s="1388"/>
      <c r="AQ55" s="1388"/>
      <c r="AR55" s="1388"/>
      <c r="AS55" s="1388"/>
    </row>
    <row r="56" spans="1:45" ht="13.5" customHeight="1">
      <c r="A56" s="611"/>
      <c r="B56" s="611"/>
      <c r="C56" s="329" t="s">
        <v>474</v>
      </c>
      <c r="D56" s="612"/>
      <c r="E56" s="612"/>
      <c r="F56" s="610"/>
      <c r="G56" s="882"/>
      <c r="H56" s="610"/>
      <c r="I56" s="1379"/>
      <c r="J56" s="610"/>
      <c r="K56" s="882"/>
      <c r="L56" s="610"/>
      <c r="M56" s="1379"/>
      <c r="N56" s="610"/>
      <c r="O56" s="882"/>
      <c r="P56" s="882"/>
      <c r="Q56" s="882"/>
      <c r="R56" s="882"/>
      <c r="S56" s="882"/>
      <c r="T56" s="882"/>
      <c r="U56" s="882"/>
      <c r="V56" s="610"/>
      <c r="W56" s="639"/>
      <c r="X56" s="611"/>
    </row>
    <row r="57" spans="1:45" s="1389" customFormat="1" ht="12.75" customHeight="1" thickBot="1">
      <c r="A57" s="840"/>
      <c r="B57" s="1382"/>
      <c r="C57" s="1421"/>
      <c r="D57" s="1422"/>
      <c r="E57" s="1422"/>
      <c r="F57" s="1422"/>
      <c r="G57" s="1422"/>
      <c r="H57" s="1423"/>
      <c r="I57" s="1424"/>
      <c r="J57" s="1423"/>
      <c r="K57" s="1419"/>
      <c r="L57" s="1419"/>
      <c r="M57" s="1419"/>
      <c r="N57" s="1419"/>
      <c r="O57" s="1419"/>
      <c r="P57" s="1419"/>
      <c r="Q57" s="1419"/>
      <c r="R57" s="1419"/>
      <c r="S57" s="1419"/>
      <c r="T57" s="1420"/>
      <c r="U57" s="1420"/>
      <c r="V57" s="1420"/>
      <c r="W57" s="639"/>
      <c r="X57" s="598"/>
      <c r="Y57" s="1388"/>
      <c r="Z57" s="1388"/>
      <c r="AA57" s="1388"/>
      <c r="AB57" s="268"/>
      <c r="AC57" s="1388"/>
      <c r="AD57" s="1388"/>
      <c r="AE57" s="1388"/>
      <c r="AF57" s="1388"/>
      <c r="AG57" s="1388"/>
      <c r="AH57" s="1388"/>
      <c r="AI57" s="1388"/>
      <c r="AJ57" s="1388"/>
      <c r="AK57" s="1388"/>
      <c r="AL57" s="1388"/>
      <c r="AM57" s="1388"/>
      <c r="AN57" s="1388"/>
      <c r="AO57" s="1388"/>
      <c r="AP57" s="1388"/>
      <c r="AQ57" s="1388"/>
      <c r="AR57" s="1388"/>
      <c r="AS57" s="1388"/>
    </row>
    <row r="58" spans="1:45" s="325" customFormat="1" ht="13.5" customHeight="1" thickBot="1">
      <c r="A58" s="323"/>
      <c r="B58" s="270"/>
      <c r="C58" s="1765" t="s">
        <v>659</v>
      </c>
      <c r="D58" s="1766"/>
      <c r="E58" s="594"/>
      <c r="F58" s="594"/>
      <c r="G58" s="594"/>
      <c r="H58" s="594"/>
      <c r="I58" s="594"/>
      <c r="J58" s="594"/>
      <c r="K58" s="594"/>
      <c r="L58" s="594"/>
      <c r="M58" s="594"/>
      <c r="N58" s="594"/>
      <c r="O58" s="594"/>
      <c r="P58" s="594"/>
      <c r="Q58" s="594"/>
      <c r="R58" s="594"/>
      <c r="S58" s="594"/>
      <c r="T58" s="594"/>
      <c r="U58" s="594"/>
      <c r="V58" s="595"/>
      <c r="W58" s="639"/>
      <c r="X58" s="645"/>
      <c r="Y58" s="324"/>
      <c r="Z58" s="324"/>
      <c r="AA58" s="324"/>
      <c r="AB58" s="268"/>
      <c r="AC58" s="324"/>
      <c r="AD58" s="324"/>
      <c r="AE58" s="324"/>
      <c r="AF58" s="324"/>
    </row>
    <row r="59" spans="1:45" s="1389" customFormat="1" ht="6" customHeight="1">
      <c r="A59" s="840"/>
      <c r="B59" s="1382"/>
      <c r="C59" s="1419"/>
      <c r="D59" s="1425"/>
      <c r="E59" s="1384"/>
      <c r="F59" s="1384"/>
      <c r="G59" s="1384"/>
      <c r="H59" s="1384"/>
      <c r="I59" s="1384"/>
      <c r="J59" s="1384"/>
      <c r="K59" s="1384"/>
      <c r="L59" s="1384"/>
      <c r="M59" s="1384"/>
      <c r="N59" s="1384"/>
      <c r="O59" s="1384"/>
      <c r="P59" s="1384"/>
      <c r="Q59" s="1384"/>
      <c r="R59" s="1384"/>
      <c r="S59" s="1384"/>
      <c r="T59" s="1384"/>
      <c r="U59" s="1384"/>
      <c r="V59" s="1426"/>
      <c r="W59" s="639"/>
      <c r="X59" s="598"/>
      <c r="Y59" s="1388"/>
      <c r="Z59" s="1388"/>
      <c r="AA59" s="1388"/>
      <c r="AB59" s="268"/>
      <c r="AC59" s="1388"/>
      <c r="AD59" s="1388"/>
      <c r="AE59" s="1388"/>
      <c r="AF59" s="1388"/>
      <c r="AG59" s="1388"/>
      <c r="AH59" s="1388"/>
      <c r="AI59" s="1388"/>
      <c r="AJ59" s="1388"/>
      <c r="AK59" s="1388"/>
      <c r="AL59" s="1388"/>
      <c r="AM59" s="1388"/>
      <c r="AN59" s="1388"/>
      <c r="AO59" s="1388"/>
      <c r="AP59" s="1388"/>
      <c r="AQ59" s="1388"/>
      <c r="AR59" s="1388"/>
      <c r="AS59" s="1388"/>
    </row>
    <row r="60" spans="1:45" s="1389" customFormat="1" ht="13.5" customHeight="1">
      <c r="A60" s="840"/>
      <c r="B60" s="1382"/>
      <c r="C60" s="1383"/>
      <c r="D60" s="1383"/>
      <c r="E60" s="1402"/>
      <c r="F60" s="1402"/>
      <c r="H60" s="1387">
        <v>2004</v>
      </c>
      <c r="J60" s="1387">
        <v>2005</v>
      </c>
      <c r="L60" s="1387">
        <v>2006</v>
      </c>
      <c r="N60" s="1387">
        <v>2007</v>
      </c>
      <c r="P60" s="1387">
        <v>2008</v>
      </c>
      <c r="R60" s="1387">
        <v>2009</v>
      </c>
      <c r="T60" s="1387">
        <v>2010</v>
      </c>
      <c r="U60" s="607"/>
      <c r="V60" s="1387" t="s">
        <v>692</v>
      </c>
      <c r="W60" s="639"/>
      <c r="X60" s="1388"/>
      <c r="Y60" s="1388"/>
      <c r="Z60" s="1388"/>
      <c r="AA60" s="1388"/>
      <c r="AB60" s="268"/>
      <c r="AC60" s="1388"/>
      <c r="AD60" s="1388"/>
      <c r="AE60" s="1388"/>
      <c r="AF60" s="1388"/>
      <c r="AG60" s="1388"/>
    </row>
    <row r="61" spans="1:45" s="1389" customFormat="1" ht="12" customHeight="1">
      <c r="A61" s="840"/>
      <c r="B61" s="1382"/>
      <c r="C61" s="1598" t="s">
        <v>690</v>
      </c>
      <c r="D61" s="1402"/>
      <c r="E61" s="1402"/>
      <c r="F61" s="1402"/>
      <c r="G61" s="1402"/>
      <c r="H61" s="1427">
        <v>4.9000000000000004</v>
      </c>
      <c r="I61" s="1402"/>
      <c r="J61" s="1427">
        <v>4.9000000000000004</v>
      </c>
      <c r="K61" s="1428"/>
      <c r="L61" s="1427">
        <v>6.5</v>
      </c>
      <c r="M61" s="1428"/>
      <c r="N61" s="1427">
        <v>6.1</v>
      </c>
      <c r="O61" s="1428"/>
      <c r="P61" s="1429">
        <v>6</v>
      </c>
      <c r="Q61" s="1428"/>
      <c r="R61" s="1427">
        <v>5.6</v>
      </c>
      <c r="S61" s="1428"/>
      <c r="T61" s="1427">
        <v>5.7</v>
      </c>
      <c r="U61" s="1402"/>
      <c r="V61" s="1430">
        <v>5.8</v>
      </c>
      <c r="W61" s="639"/>
      <c r="X61" s="598"/>
      <c r="Y61" s="1388"/>
      <c r="Z61" s="1388"/>
      <c r="AA61" s="1388"/>
      <c r="AB61" s="268"/>
      <c r="AC61" s="1388"/>
      <c r="AD61" s="1388"/>
      <c r="AE61" s="1388"/>
      <c r="AF61" s="1388"/>
      <c r="AG61" s="1388"/>
      <c r="AH61" s="1388"/>
      <c r="AI61" s="1388"/>
    </row>
    <row r="62" spans="1:45" s="1389" customFormat="1" ht="4.5" customHeight="1">
      <c r="A62" s="840"/>
      <c r="B62" s="1382"/>
      <c r="C62" s="1399"/>
      <c r="D62" s="1402"/>
      <c r="E62" s="1402"/>
      <c r="F62" s="1402"/>
      <c r="G62" s="1402"/>
      <c r="H62" s="1428"/>
      <c r="I62" s="1402"/>
      <c r="J62" s="1428"/>
      <c r="K62" s="1428"/>
      <c r="L62" s="1428"/>
      <c r="M62" s="1428"/>
      <c r="N62" s="1428"/>
      <c r="O62" s="1428"/>
      <c r="P62" s="1428"/>
      <c r="Q62" s="1428"/>
      <c r="R62" s="1428"/>
      <c r="S62" s="1428"/>
      <c r="T62" s="1428"/>
      <c r="U62" s="1402"/>
      <c r="V62" s="1428"/>
      <c r="W62" s="639"/>
      <c r="X62" s="598"/>
      <c r="Y62" s="1388"/>
      <c r="Z62" s="1388"/>
      <c r="AA62" s="1388"/>
      <c r="AB62" s="268"/>
      <c r="AC62" s="1388"/>
      <c r="AD62" s="1388"/>
      <c r="AE62" s="1388"/>
      <c r="AF62" s="1388"/>
      <c r="AG62" s="1388"/>
      <c r="AH62" s="1388"/>
      <c r="AI62" s="1388"/>
    </row>
    <row r="63" spans="1:45" s="1389" customFormat="1" ht="12" customHeight="1">
      <c r="A63" s="840"/>
      <c r="B63" s="1382"/>
      <c r="C63" s="1598" t="s">
        <v>691</v>
      </c>
      <c r="D63" s="1383"/>
      <c r="E63" s="1402"/>
      <c r="F63" s="1402"/>
      <c r="G63" s="1402"/>
      <c r="H63" s="1431">
        <v>34.9</v>
      </c>
      <c r="I63" s="1402"/>
      <c r="J63" s="1431">
        <v>35.1</v>
      </c>
      <c r="K63" s="1431"/>
      <c r="L63" s="1431">
        <v>36.799999999999997</v>
      </c>
      <c r="M63" s="1431"/>
      <c r="N63" s="1431">
        <v>35.799999999999997</v>
      </c>
      <c r="O63" s="1431"/>
      <c r="P63" s="1431">
        <v>35.4</v>
      </c>
      <c r="Q63" s="1431"/>
      <c r="R63" s="1431">
        <v>33.700000000000003</v>
      </c>
      <c r="S63" s="1431"/>
      <c r="T63" s="1431">
        <v>34.200000000000003</v>
      </c>
      <c r="U63" s="1402"/>
      <c r="V63" s="1431">
        <v>34.5</v>
      </c>
      <c r="W63" s="639"/>
      <c r="X63" s="598"/>
      <c r="Z63" s="1388"/>
      <c r="AA63" s="1388"/>
      <c r="AB63" s="268"/>
      <c r="AC63" s="1388"/>
      <c r="AD63" s="1388"/>
      <c r="AE63" s="1388"/>
      <c r="AF63" s="1388"/>
      <c r="AG63" s="1388"/>
      <c r="AH63" s="1388"/>
      <c r="AI63" s="1388"/>
    </row>
    <row r="64" spans="1:45" s="1389" customFormat="1" ht="26.25" customHeight="1">
      <c r="A64" s="840"/>
      <c r="B64" s="1382"/>
      <c r="C64" s="1767" t="s">
        <v>679</v>
      </c>
      <c r="D64" s="1767"/>
      <c r="E64" s="1767"/>
      <c r="F64" s="1767"/>
      <c r="G64" s="1767"/>
      <c r="H64" s="1767"/>
      <c r="I64" s="1767"/>
      <c r="J64" s="1767"/>
      <c r="K64" s="1767"/>
      <c r="L64" s="1767"/>
      <c r="M64" s="1767"/>
      <c r="N64" s="1767"/>
      <c r="O64" s="1767"/>
      <c r="P64" s="1767"/>
      <c r="Q64" s="1767"/>
      <c r="R64" s="1767"/>
      <c r="S64" s="1767"/>
      <c r="T64" s="1767"/>
      <c r="U64" s="1767"/>
      <c r="V64" s="1767"/>
      <c r="W64" s="639"/>
      <c r="X64" s="598"/>
      <c r="Z64" s="1388"/>
      <c r="AA64" s="1388"/>
      <c r="AB64" s="268"/>
      <c r="AC64" s="1388"/>
      <c r="AD64" s="1388"/>
      <c r="AE64" s="1388"/>
      <c r="AF64" s="1388"/>
      <c r="AG64" s="1388"/>
      <c r="AH64" s="1388"/>
      <c r="AI64" s="1388"/>
      <c r="AJ64" s="1388"/>
      <c r="AK64" s="1388"/>
      <c r="AL64" s="1388"/>
      <c r="AM64" s="1388"/>
      <c r="AN64" s="1388"/>
      <c r="AO64" s="1388"/>
      <c r="AP64" s="1388"/>
      <c r="AQ64" s="1388"/>
      <c r="AR64" s="1388"/>
      <c r="AS64" s="1388"/>
    </row>
    <row r="65" spans="1:45" s="1389" customFormat="1" ht="20.25" customHeight="1">
      <c r="A65" s="840"/>
      <c r="B65" s="1382"/>
      <c r="C65" s="1767" t="s">
        <v>680</v>
      </c>
      <c r="D65" s="1767"/>
      <c r="E65" s="1767"/>
      <c r="F65" s="1767"/>
      <c r="G65" s="1767"/>
      <c r="H65" s="1767"/>
      <c r="I65" s="1767"/>
      <c r="J65" s="1767"/>
      <c r="K65" s="1767"/>
      <c r="L65" s="1767"/>
      <c r="M65" s="1767"/>
      <c r="N65" s="1767"/>
      <c r="O65" s="1767"/>
      <c r="P65" s="1767"/>
      <c r="Q65" s="1767"/>
      <c r="R65" s="1767"/>
      <c r="S65" s="1767"/>
      <c r="T65" s="1767"/>
      <c r="U65" s="1767"/>
      <c r="V65" s="1767"/>
      <c r="W65" s="639"/>
      <c r="X65" s="598"/>
      <c r="Z65" s="1388"/>
      <c r="AA65" s="1388"/>
      <c r="AB65" s="268"/>
      <c r="AC65" s="1388"/>
      <c r="AD65" s="1388"/>
      <c r="AE65" s="1388"/>
      <c r="AF65" s="1388"/>
      <c r="AG65" s="1388"/>
      <c r="AH65" s="1388"/>
      <c r="AI65" s="1388"/>
      <c r="AJ65" s="1388"/>
      <c r="AK65" s="1388"/>
      <c r="AL65" s="1388"/>
      <c r="AM65" s="1388"/>
      <c r="AN65" s="1388"/>
      <c r="AO65" s="1388"/>
      <c r="AP65" s="1388"/>
      <c r="AQ65" s="1388"/>
      <c r="AR65" s="1388"/>
      <c r="AS65" s="1388"/>
    </row>
    <row r="66" spans="1:45" s="1389" customFormat="1" ht="10.5" customHeight="1">
      <c r="A66" s="840"/>
      <c r="B66" s="1382"/>
      <c r="C66" s="1767" t="s">
        <v>697</v>
      </c>
      <c r="D66" s="1767"/>
      <c r="E66" s="1767"/>
      <c r="F66" s="1767"/>
      <c r="G66" s="1767"/>
      <c r="H66" s="1767"/>
      <c r="I66" s="1767"/>
      <c r="J66" s="1767"/>
      <c r="K66" s="1767"/>
      <c r="L66" s="1767"/>
      <c r="M66" s="1767"/>
      <c r="N66" s="1767"/>
      <c r="O66" s="1767"/>
      <c r="P66" s="1767"/>
      <c r="Q66" s="1767"/>
      <c r="R66" s="1767"/>
      <c r="S66" s="1767"/>
      <c r="T66" s="1767"/>
      <c r="U66" s="1767"/>
      <c r="V66" s="1767"/>
      <c r="W66" s="639"/>
      <c r="X66" s="598"/>
      <c r="Z66" s="1388"/>
      <c r="AA66" s="1388"/>
      <c r="AB66" s="268"/>
      <c r="AC66" s="1388"/>
      <c r="AD66" s="1388"/>
      <c r="AE66" s="1388"/>
      <c r="AF66" s="1388"/>
      <c r="AG66" s="1388"/>
      <c r="AH66" s="1388"/>
      <c r="AI66" s="1388"/>
      <c r="AJ66" s="1388"/>
      <c r="AK66" s="1388"/>
      <c r="AL66" s="1388"/>
      <c r="AM66" s="1388"/>
      <c r="AN66" s="1388"/>
      <c r="AO66" s="1388"/>
      <c r="AP66" s="1388"/>
      <c r="AQ66" s="1388"/>
      <c r="AR66" s="1388"/>
      <c r="AS66" s="1388"/>
    </row>
    <row r="67" spans="1:45" s="1389" customFormat="1" ht="10.5" customHeight="1">
      <c r="A67" s="840"/>
      <c r="B67" s="1382"/>
      <c r="C67" s="1768" t="s">
        <v>681</v>
      </c>
      <c r="D67" s="1768"/>
      <c r="E67" s="1768"/>
      <c r="F67" s="1768"/>
      <c r="G67" s="1768"/>
      <c r="H67" s="1768"/>
      <c r="I67" s="1768"/>
      <c r="J67" s="1768"/>
      <c r="K67" s="1768"/>
      <c r="L67" s="1768"/>
      <c r="M67" s="1768"/>
      <c r="N67" s="1768"/>
      <c r="O67" s="1768"/>
      <c r="P67" s="1768"/>
      <c r="Q67" s="1768"/>
      <c r="R67" s="1768"/>
      <c r="S67" s="1768"/>
      <c r="T67" s="1768"/>
      <c r="U67" s="1768"/>
      <c r="V67" s="1768"/>
      <c r="W67" s="639"/>
      <c r="X67" s="598"/>
      <c r="Z67" s="1388"/>
      <c r="AA67" s="1388"/>
      <c r="AB67" s="268"/>
      <c r="AC67" s="1388"/>
      <c r="AD67" s="1388"/>
      <c r="AE67" s="1388"/>
      <c r="AF67" s="1388"/>
      <c r="AG67" s="1388"/>
      <c r="AH67" s="1388"/>
      <c r="AI67" s="1388"/>
      <c r="AJ67" s="1388"/>
      <c r="AK67" s="1388"/>
      <c r="AL67" s="1388"/>
      <c r="AM67" s="1388"/>
      <c r="AN67" s="1388"/>
      <c r="AO67" s="1388"/>
      <c r="AP67" s="1388"/>
      <c r="AQ67" s="1388"/>
      <c r="AR67" s="1388"/>
      <c r="AS67" s="1388"/>
    </row>
    <row r="68" spans="1:45" s="1389" customFormat="1" ht="13.5" customHeight="1">
      <c r="A68" s="840"/>
      <c r="B68" s="1382"/>
      <c r="C68" s="1421" t="s">
        <v>682</v>
      </c>
      <c r="D68" s="1383"/>
      <c r="E68" s="1384"/>
      <c r="F68" s="1385"/>
      <c r="G68" s="1385"/>
      <c r="H68" s="1385"/>
      <c r="I68" s="1385"/>
      <c r="J68" s="1385"/>
      <c r="K68" s="1385"/>
      <c r="L68" s="1385"/>
      <c r="M68" s="1385"/>
      <c r="N68" s="1385"/>
      <c r="O68" s="1385"/>
      <c r="P68" s="1385"/>
      <c r="Q68" s="1385"/>
      <c r="R68" s="1385"/>
      <c r="S68" s="1385"/>
      <c r="T68" s="1385"/>
      <c r="U68" s="1385"/>
      <c r="V68" s="1385"/>
      <c r="W68" s="639"/>
      <c r="X68" s="598"/>
      <c r="Y68" s="1388"/>
      <c r="Z68" s="1388"/>
      <c r="AA68" s="1388"/>
      <c r="AB68" s="268"/>
      <c r="AC68" s="1388"/>
      <c r="AD68" s="1388"/>
      <c r="AE68" s="1388"/>
      <c r="AF68" s="1388"/>
      <c r="AG68" s="1388"/>
      <c r="AH68" s="1388"/>
      <c r="AI68" s="1388"/>
      <c r="AJ68" s="1388"/>
      <c r="AK68" s="1388"/>
      <c r="AL68" s="1388"/>
      <c r="AM68" s="1388"/>
      <c r="AN68" s="1388"/>
      <c r="AO68" s="1388"/>
      <c r="AP68" s="1388"/>
      <c r="AQ68" s="1388"/>
      <c r="AR68" s="1388"/>
      <c r="AS68" s="1388"/>
    </row>
    <row r="69" spans="1:45" ht="13.5" customHeight="1">
      <c r="A69" s="611"/>
      <c r="B69" s="611"/>
      <c r="C69" s="613"/>
      <c r="D69" s="612"/>
      <c r="E69" s="612"/>
      <c r="F69" s="1432"/>
      <c r="G69" s="1432"/>
      <c r="H69" s="1432"/>
      <c r="I69" s="1432"/>
      <c r="J69" s="1432"/>
      <c r="K69" s="1432"/>
      <c r="L69" s="1432"/>
      <c r="M69" s="1432"/>
      <c r="O69" s="1118"/>
      <c r="P69" s="1118"/>
      <c r="Q69" s="1118"/>
      <c r="S69" s="1118"/>
      <c r="T69" s="1763" t="s">
        <v>622</v>
      </c>
      <c r="U69" s="1763"/>
      <c r="V69" s="1763"/>
      <c r="W69" s="646">
        <v>13</v>
      </c>
      <c r="X69" s="611"/>
    </row>
    <row r="70" spans="1:45">
      <c r="C70" s="614"/>
    </row>
    <row r="75" spans="1:45" ht="4.5" customHeight="1"/>
  </sheetData>
  <mergeCells count="239">
    <mergeCell ref="C19:D19"/>
    <mergeCell ref="G22:H22"/>
    <mergeCell ref="I22:J22"/>
    <mergeCell ref="K22:L22"/>
    <mergeCell ref="M22:N22"/>
    <mergeCell ref="B1:D1"/>
    <mergeCell ref="M8:N8"/>
    <mergeCell ref="M9:N9"/>
    <mergeCell ref="M10:N10"/>
    <mergeCell ref="M11:N11"/>
    <mergeCell ref="M13:N13"/>
    <mergeCell ref="O22:P22"/>
    <mergeCell ref="Q22:R22"/>
    <mergeCell ref="G23:H23"/>
    <mergeCell ref="I23:J23"/>
    <mergeCell ref="K23:L23"/>
    <mergeCell ref="M23:N23"/>
    <mergeCell ref="O23:P23"/>
    <mergeCell ref="Q23:R23"/>
    <mergeCell ref="M14:N14"/>
    <mergeCell ref="M16:N16"/>
    <mergeCell ref="M17:N17"/>
    <mergeCell ref="S23:T23"/>
    <mergeCell ref="U23:V23"/>
    <mergeCell ref="G24:H24"/>
    <mergeCell ref="I24:J24"/>
    <mergeCell ref="K24:L24"/>
    <mergeCell ref="M24:N24"/>
    <mergeCell ref="O24:P24"/>
    <mergeCell ref="Q24:R24"/>
    <mergeCell ref="S24:T24"/>
    <mergeCell ref="U24:V24"/>
    <mergeCell ref="G25:H25"/>
    <mergeCell ref="I25:J25"/>
    <mergeCell ref="K25:L25"/>
    <mergeCell ref="M25:N25"/>
    <mergeCell ref="O25:P25"/>
    <mergeCell ref="G26:H26"/>
    <mergeCell ref="I26:J26"/>
    <mergeCell ref="K26:L26"/>
    <mergeCell ref="M26:N26"/>
    <mergeCell ref="O26:P26"/>
    <mergeCell ref="Q26:R26"/>
    <mergeCell ref="S26:T26"/>
    <mergeCell ref="U26:V26"/>
    <mergeCell ref="G27:H27"/>
    <mergeCell ref="I27:J27"/>
    <mergeCell ref="K27:L27"/>
    <mergeCell ref="M27:N27"/>
    <mergeCell ref="O27:P27"/>
    <mergeCell ref="Q27:R27"/>
    <mergeCell ref="S27:T27"/>
    <mergeCell ref="U27:V27"/>
    <mergeCell ref="G28:H28"/>
    <mergeCell ref="I28:J28"/>
    <mergeCell ref="K28:L28"/>
    <mergeCell ref="M28:N28"/>
    <mergeCell ref="O28:P28"/>
    <mergeCell ref="Q28:R28"/>
    <mergeCell ref="S28:T28"/>
    <mergeCell ref="U28:V28"/>
    <mergeCell ref="Q30:R30"/>
    <mergeCell ref="S30:T30"/>
    <mergeCell ref="U30:V30"/>
    <mergeCell ref="G31:H31"/>
    <mergeCell ref="I31:J31"/>
    <mergeCell ref="K31:L31"/>
    <mergeCell ref="M31:N31"/>
    <mergeCell ref="O31:P31"/>
    <mergeCell ref="G29:H29"/>
    <mergeCell ref="I29:J29"/>
    <mergeCell ref="K29:L29"/>
    <mergeCell ref="M29:N29"/>
    <mergeCell ref="O29:P29"/>
    <mergeCell ref="G30:H30"/>
    <mergeCell ref="I30:J30"/>
    <mergeCell ref="K30:L30"/>
    <mergeCell ref="M30:N30"/>
    <mergeCell ref="O30:P30"/>
    <mergeCell ref="S32:T32"/>
    <mergeCell ref="U32:V32"/>
    <mergeCell ref="G33:H33"/>
    <mergeCell ref="I33:J33"/>
    <mergeCell ref="K33:L33"/>
    <mergeCell ref="M33:N33"/>
    <mergeCell ref="O33:P33"/>
    <mergeCell ref="Q33:R33"/>
    <mergeCell ref="S33:T33"/>
    <mergeCell ref="U33:V33"/>
    <mergeCell ref="G32:H32"/>
    <mergeCell ref="I32:J32"/>
    <mergeCell ref="K32:L32"/>
    <mergeCell ref="M32:N32"/>
    <mergeCell ref="O32:P32"/>
    <mergeCell ref="Q32:R32"/>
    <mergeCell ref="S34:T34"/>
    <mergeCell ref="U34:V34"/>
    <mergeCell ref="G35:H35"/>
    <mergeCell ref="I35:J35"/>
    <mergeCell ref="K35:L35"/>
    <mergeCell ref="M35:N35"/>
    <mergeCell ref="O35:P35"/>
    <mergeCell ref="G34:H34"/>
    <mergeCell ref="I34:J34"/>
    <mergeCell ref="K34:L34"/>
    <mergeCell ref="M34:N34"/>
    <mergeCell ref="O34:P34"/>
    <mergeCell ref="Q34:R34"/>
    <mergeCell ref="S36:T36"/>
    <mergeCell ref="U36:V36"/>
    <mergeCell ref="G37:H37"/>
    <mergeCell ref="I37:J37"/>
    <mergeCell ref="K37:L37"/>
    <mergeCell ref="M37:N37"/>
    <mergeCell ref="O37:P37"/>
    <mergeCell ref="G36:H36"/>
    <mergeCell ref="I36:J36"/>
    <mergeCell ref="K36:L36"/>
    <mergeCell ref="M36:N36"/>
    <mergeCell ref="O36:P36"/>
    <mergeCell ref="Q36:R36"/>
    <mergeCell ref="S38:T38"/>
    <mergeCell ref="U38:V38"/>
    <mergeCell ref="G39:H39"/>
    <mergeCell ref="I39:J39"/>
    <mergeCell ref="K39:L39"/>
    <mergeCell ref="M39:N39"/>
    <mergeCell ref="O39:P39"/>
    <mergeCell ref="Q39:R39"/>
    <mergeCell ref="S39:T39"/>
    <mergeCell ref="U39:V39"/>
    <mergeCell ref="G38:H38"/>
    <mergeCell ref="I38:J38"/>
    <mergeCell ref="K38:L38"/>
    <mergeCell ref="M38:N38"/>
    <mergeCell ref="O38:P38"/>
    <mergeCell ref="Q38:R38"/>
    <mergeCell ref="S40:T40"/>
    <mergeCell ref="U40:V40"/>
    <mergeCell ref="G41:H41"/>
    <mergeCell ref="I41:J41"/>
    <mergeCell ref="K41:L41"/>
    <mergeCell ref="M41:N41"/>
    <mergeCell ref="O41:P41"/>
    <mergeCell ref="Q41:R41"/>
    <mergeCell ref="S41:T41"/>
    <mergeCell ref="U41:V41"/>
    <mergeCell ref="G40:H40"/>
    <mergeCell ref="I40:J40"/>
    <mergeCell ref="K40:L40"/>
    <mergeCell ref="M40:N40"/>
    <mergeCell ref="O40:P40"/>
    <mergeCell ref="Q40:R40"/>
    <mergeCell ref="S42:T42"/>
    <mergeCell ref="U42:V42"/>
    <mergeCell ref="G43:H43"/>
    <mergeCell ref="I43:J43"/>
    <mergeCell ref="K43:L43"/>
    <mergeCell ref="M43:N43"/>
    <mergeCell ref="O43:P43"/>
    <mergeCell ref="Q43:R43"/>
    <mergeCell ref="S43:T43"/>
    <mergeCell ref="U43:V43"/>
    <mergeCell ref="G42:H42"/>
    <mergeCell ref="I42:J42"/>
    <mergeCell ref="K42:L42"/>
    <mergeCell ref="M42:N42"/>
    <mergeCell ref="O42:P42"/>
    <mergeCell ref="Q42:R42"/>
    <mergeCell ref="S44:T44"/>
    <mergeCell ref="U44:V44"/>
    <mergeCell ref="G45:H45"/>
    <mergeCell ref="I45:J45"/>
    <mergeCell ref="K45:L45"/>
    <mergeCell ref="M45:N45"/>
    <mergeCell ref="O45:P45"/>
    <mergeCell ref="Q45:R45"/>
    <mergeCell ref="S45:T45"/>
    <mergeCell ref="U45:V45"/>
    <mergeCell ref="G44:H44"/>
    <mergeCell ref="I44:J44"/>
    <mergeCell ref="K44:L44"/>
    <mergeCell ref="M44:N44"/>
    <mergeCell ref="O44:P44"/>
    <mergeCell ref="Q44:R44"/>
    <mergeCell ref="G48:H48"/>
    <mergeCell ref="I48:J48"/>
    <mergeCell ref="K48:L48"/>
    <mergeCell ref="M48:N48"/>
    <mergeCell ref="O48:P48"/>
    <mergeCell ref="Q49:R49"/>
    <mergeCell ref="S46:T46"/>
    <mergeCell ref="U46:V46"/>
    <mergeCell ref="G47:H47"/>
    <mergeCell ref="I47:J47"/>
    <mergeCell ref="K47:L47"/>
    <mergeCell ref="M47:N47"/>
    <mergeCell ref="O47:P47"/>
    <mergeCell ref="Q47:R47"/>
    <mergeCell ref="S47:T47"/>
    <mergeCell ref="U47:V47"/>
    <mergeCell ref="G46:H46"/>
    <mergeCell ref="I46:J46"/>
    <mergeCell ref="K46:L46"/>
    <mergeCell ref="M46:N46"/>
    <mergeCell ref="O46:P46"/>
    <mergeCell ref="Q46:R46"/>
    <mergeCell ref="S49:T49"/>
    <mergeCell ref="U49:V49"/>
    <mergeCell ref="G50:H50"/>
    <mergeCell ref="I50:J50"/>
    <mergeCell ref="K50:L50"/>
    <mergeCell ref="M50:N50"/>
    <mergeCell ref="O50:P50"/>
    <mergeCell ref="Q50:R50"/>
    <mergeCell ref="S50:T50"/>
    <mergeCell ref="U50:V50"/>
    <mergeCell ref="G51:H51"/>
    <mergeCell ref="I51:J51"/>
    <mergeCell ref="K51:L51"/>
    <mergeCell ref="M51:N51"/>
    <mergeCell ref="O51:P51"/>
    <mergeCell ref="Q51:R51"/>
    <mergeCell ref="S51:T51"/>
    <mergeCell ref="U51:V51"/>
    <mergeCell ref="T69:V69"/>
    <mergeCell ref="S52:T52"/>
    <mergeCell ref="U52:V52"/>
    <mergeCell ref="C58:D58"/>
    <mergeCell ref="C64:V64"/>
    <mergeCell ref="C65:V65"/>
    <mergeCell ref="C66:V66"/>
    <mergeCell ref="C67:V67"/>
    <mergeCell ref="G52:H52"/>
    <mergeCell ref="I52:J52"/>
    <mergeCell ref="K52:L52"/>
    <mergeCell ref="M52:N52"/>
    <mergeCell ref="O52:P52"/>
    <mergeCell ref="Q52:R52"/>
  </mergeCells>
  <printOptions horizontalCentered="1"/>
  <pageMargins left="0.15748031496062992" right="0.15748031496062992" top="0.19685039370078741" bottom="0.19685039370078741" header="0" footer="0"/>
  <pageSetup paperSize="9" orientation="portrait" r:id="rId1"/>
  <headerFooter alignWithMargins="0"/>
  <drawing r:id="rId2"/>
</worksheet>
</file>

<file path=xl/worksheets/sheet12.xml><?xml version="1.0" encoding="utf-8"?>
<worksheet xmlns="http://schemas.openxmlformats.org/spreadsheetml/2006/main" xmlns:r="http://schemas.openxmlformats.org/officeDocument/2006/relationships">
  <sheetPr codeName="Folha12">
    <tabColor theme="7"/>
  </sheetPr>
  <dimension ref="A1:Z77"/>
  <sheetViews>
    <sheetView zoomScaleNormal="100" workbookViewId="0"/>
  </sheetViews>
  <sheetFormatPr defaultRowHeight="12.75"/>
  <cols>
    <col min="1" max="1" width="1" style="199" customWidth="1"/>
    <col min="2" max="2" width="2.5703125" style="199" customWidth="1"/>
    <col min="3" max="3" width="1" style="199" customWidth="1"/>
    <col min="4" max="4" width="19.5703125" style="199" customWidth="1"/>
    <col min="5" max="5" width="0.5703125" style="199" customWidth="1"/>
    <col min="6" max="6" width="8.7109375" style="199" customWidth="1"/>
    <col min="7" max="7" width="0.5703125" style="199" customWidth="1"/>
    <col min="8" max="8" width="8.5703125" style="199" customWidth="1"/>
    <col min="9" max="9" width="0.5703125" style="199" customWidth="1"/>
    <col min="10" max="10" width="8.7109375" style="199" customWidth="1"/>
    <col min="11" max="11" width="0.5703125" style="199" customWidth="1"/>
    <col min="12" max="12" width="8.7109375" style="199" customWidth="1"/>
    <col min="13" max="13" width="0.5703125" style="199" customWidth="1"/>
    <col min="14" max="14" width="8.7109375" style="199" customWidth="1"/>
    <col min="15" max="15" width="0.42578125" style="199" customWidth="1"/>
    <col min="16" max="16" width="8.7109375" style="199" customWidth="1"/>
    <col min="17" max="17" width="0.42578125" style="199" customWidth="1"/>
    <col min="18" max="18" width="8.85546875" style="199" customWidth="1"/>
    <col min="19" max="19" width="0.5703125" style="199" customWidth="1"/>
    <col min="20" max="20" width="9" style="199" customWidth="1"/>
    <col min="21" max="21" width="2.5703125" style="199" customWidth="1"/>
    <col min="22" max="22" width="1" style="199" customWidth="1"/>
    <col min="23" max="23" width="3.7109375" style="199" customWidth="1"/>
    <col min="24" max="16384" width="9.140625" style="199"/>
  </cols>
  <sheetData>
    <row r="1" spans="1:26" ht="13.5" customHeight="1">
      <c r="A1" s="198"/>
      <c r="B1" s="379"/>
      <c r="C1" s="379"/>
      <c r="D1" s="379"/>
      <c r="E1" s="360"/>
      <c r="F1" s="360"/>
      <c r="G1" s="360"/>
      <c r="H1" s="360"/>
      <c r="I1" s="360"/>
      <c r="J1" s="360"/>
      <c r="K1" s="360"/>
      <c r="L1" s="360"/>
      <c r="M1" s="360"/>
      <c r="N1" s="360"/>
      <c r="O1" s="360"/>
      <c r="P1" s="1797" t="s">
        <v>484</v>
      </c>
      <c r="Q1" s="1797"/>
      <c r="R1" s="1797"/>
      <c r="S1" s="1797"/>
      <c r="T1" s="1797"/>
      <c r="U1" s="1797"/>
      <c r="V1" s="198"/>
      <c r="X1" s="311"/>
    </row>
    <row r="2" spans="1:26" ht="6" customHeight="1">
      <c r="A2" s="198"/>
      <c r="B2" s="380"/>
      <c r="C2" s="623"/>
      <c r="D2" s="623"/>
      <c r="E2" s="359"/>
      <c r="F2" s="359"/>
      <c r="G2" s="359"/>
      <c r="H2" s="359"/>
      <c r="I2" s="359"/>
      <c r="J2" s="359"/>
      <c r="K2" s="359"/>
      <c r="L2" s="359"/>
      <c r="M2" s="359"/>
      <c r="N2" s="359"/>
      <c r="O2" s="359"/>
      <c r="P2" s="359"/>
      <c r="Q2" s="359"/>
      <c r="R2" s="359"/>
      <c r="S2" s="359"/>
      <c r="T2" s="200"/>
      <c r="U2" s="200"/>
      <c r="V2" s="198"/>
      <c r="X2" s="311"/>
    </row>
    <row r="3" spans="1:26" ht="13.5" customHeight="1" thickBot="1">
      <c r="A3" s="198"/>
      <c r="B3" s="381"/>
      <c r="C3" s="201"/>
      <c r="D3" s="201"/>
      <c r="E3" s="201"/>
      <c r="F3" s="200"/>
      <c r="G3" s="200"/>
      <c r="H3" s="200"/>
      <c r="I3" s="200"/>
      <c r="J3" s="200"/>
      <c r="K3" s="200"/>
      <c r="L3" s="200"/>
      <c r="M3" s="200"/>
      <c r="N3" s="200"/>
      <c r="O3" s="200"/>
      <c r="P3" s="1046"/>
      <c r="Q3" s="1046"/>
      <c r="R3" s="1046"/>
      <c r="S3" s="1046"/>
      <c r="T3" s="1046" t="s">
        <v>78</v>
      </c>
      <c r="U3" s="1046"/>
      <c r="V3" s="1046"/>
      <c r="X3" s="311"/>
    </row>
    <row r="4" spans="1:26" ht="15" customHeight="1" thickBot="1">
      <c r="A4" s="198"/>
      <c r="B4" s="381"/>
      <c r="C4" s="402" t="s">
        <v>452</v>
      </c>
      <c r="D4" s="408"/>
      <c r="E4" s="408"/>
      <c r="F4" s="408"/>
      <c r="G4" s="408"/>
      <c r="H4" s="408"/>
      <c r="I4" s="408"/>
      <c r="J4" s="408"/>
      <c r="K4" s="408"/>
      <c r="L4" s="408"/>
      <c r="M4" s="408"/>
      <c r="N4" s="408"/>
      <c r="O4" s="408"/>
      <c r="P4" s="408"/>
      <c r="Q4" s="408"/>
      <c r="R4" s="408"/>
      <c r="S4" s="408"/>
      <c r="T4" s="409"/>
      <c r="U4" s="1046"/>
      <c r="V4" s="1046"/>
      <c r="X4" s="311"/>
    </row>
    <row r="5" spans="1:26" ht="4.5" customHeight="1">
      <c r="A5" s="198"/>
      <c r="B5" s="381"/>
      <c r="C5" s="1798" t="s">
        <v>106</v>
      </c>
      <c r="D5" s="1798"/>
      <c r="E5" s="200"/>
      <c r="F5" s="16"/>
      <c r="G5" s="200"/>
      <c r="H5" s="200"/>
      <c r="I5" s="200"/>
      <c r="J5" s="200"/>
      <c r="K5" s="200"/>
      <c r="L5" s="200"/>
      <c r="M5" s="200"/>
      <c r="N5" s="200"/>
      <c r="O5" s="200"/>
      <c r="P5" s="1046"/>
      <c r="Q5" s="1046"/>
      <c r="R5" s="1046"/>
      <c r="S5" s="1046"/>
      <c r="T5" s="1046"/>
      <c r="U5" s="1046"/>
      <c r="V5" s="1046"/>
      <c r="X5" s="311"/>
    </row>
    <row r="6" spans="1:26" ht="13.5" customHeight="1">
      <c r="A6" s="198"/>
      <c r="B6" s="381"/>
      <c r="C6" s="1799"/>
      <c r="D6" s="1799"/>
      <c r="E6" s="111">
        <v>1999</v>
      </c>
      <c r="F6" s="111"/>
      <c r="G6" s="200"/>
      <c r="H6" s="112">
        <v>2007</v>
      </c>
      <c r="I6" s="1046"/>
      <c r="J6" s="112">
        <v>2008</v>
      </c>
      <c r="K6" s="1046"/>
      <c r="L6" s="112">
        <v>2009</v>
      </c>
      <c r="M6" s="1046"/>
      <c r="N6" s="112">
        <v>2010</v>
      </c>
      <c r="O6" s="1046"/>
      <c r="P6" s="112">
        <v>2011</v>
      </c>
      <c r="Q6" s="1046"/>
      <c r="R6" s="112">
        <v>2012</v>
      </c>
      <c r="S6" s="1046"/>
      <c r="T6" s="112">
        <v>2013</v>
      </c>
      <c r="U6" s="1046"/>
      <c r="V6" s="1046"/>
      <c r="X6" s="311"/>
    </row>
    <row r="7" spans="1:26" ht="2.25" customHeight="1">
      <c r="A7" s="198"/>
      <c r="B7" s="381"/>
      <c r="C7" s="113"/>
      <c r="D7" s="113"/>
      <c r="E7" s="16"/>
      <c r="F7" s="16"/>
      <c r="G7" s="200"/>
      <c r="H7" s="16"/>
      <c r="I7" s="1046"/>
      <c r="J7" s="16"/>
      <c r="K7" s="1046"/>
      <c r="L7" s="16"/>
      <c r="M7" s="1046"/>
      <c r="N7" s="16"/>
      <c r="O7" s="1046"/>
      <c r="P7" s="16"/>
      <c r="Q7" s="1046"/>
      <c r="R7" s="16"/>
      <c r="S7" s="1046"/>
      <c r="T7" s="16"/>
      <c r="U7" s="1046"/>
      <c r="V7" s="1046"/>
      <c r="X7" s="311"/>
    </row>
    <row r="8" spans="1:26" ht="18.75" customHeight="1">
      <c r="A8" s="198"/>
      <c r="B8" s="381"/>
      <c r="C8" s="1800" t="s">
        <v>451</v>
      </c>
      <c r="D8" s="1800"/>
      <c r="E8" s="1800"/>
      <c r="F8" s="1800"/>
      <c r="G8" s="358"/>
      <c r="H8" s="1801">
        <v>403</v>
      </c>
      <c r="I8" s="1122"/>
      <c r="J8" s="1801">
        <v>426</v>
      </c>
      <c r="K8" s="1122"/>
      <c r="L8" s="1801">
        <v>450</v>
      </c>
      <c r="M8" s="1022"/>
      <c r="N8" s="1801">
        <v>475</v>
      </c>
      <c r="O8" s="1022"/>
      <c r="P8" s="1801">
        <v>485</v>
      </c>
      <c r="Q8" s="406"/>
      <c r="R8" s="1801">
        <v>485</v>
      </c>
      <c r="S8" s="406"/>
      <c r="T8" s="1801">
        <v>485</v>
      </c>
      <c r="U8" s="316"/>
      <c r="V8" s="316"/>
      <c r="X8" s="317"/>
      <c r="Y8" s="317"/>
      <c r="Z8" s="317"/>
    </row>
    <row r="9" spans="1:26" ht="4.5" customHeight="1">
      <c r="A9" s="198"/>
      <c r="B9" s="381"/>
      <c r="C9" s="1800"/>
      <c r="D9" s="1800"/>
      <c r="E9" s="1800"/>
      <c r="F9" s="1800"/>
      <c r="G9" s="358"/>
      <c r="H9" s="1801"/>
      <c r="I9" s="1122"/>
      <c r="J9" s="1801"/>
      <c r="K9" s="1122"/>
      <c r="L9" s="1801"/>
      <c r="M9" s="1022"/>
      <c r="N9" s="1801"/>
      <c r="O9" s="1022"/>
      <c r="P9" s="1801"/>
      <c r="Q9" s="406"/>
      <c r="R9" s="1801"/>
      <c r="S9" s="406"/>
      <c r="T9" s="1801"/>
      <c r="U9" s="316"/>
      <c r="V9" s="316"/>
      <c r="X9" s="311"/>
    </row>
    <row r="10" spans="1:26" s="204" customFormat="1" ht="10.5" customHeight="1">
      <c r="A10" s="202"/>
      <c r="B10" s="382"/>
      <c r="C10" s="1800"/>
      <c r="D10" s="1800"/>
      <c r="E10" s="1800"/>
      <c r="F10" s="1800"/>
      <c r="G10" s="407"/>
      <c r="H10" s="1801"/>
      <c r="I10" s="1122"/>
      <c r="J10" s="1801"/>
      <c r="K10" s="1122"/>
      <c r="L10" s="1801"/>
      <c r="M10" s="1022"/>
      <c r="N10" s="1801"/>
      <c r="O10" s="1022"/>
      <c r="P10" s="1801"/>
      <c r="Q10" s="405"/>
      <c r="R10" s="1801"/>
      <c r="S10" s="405"/>
      <c r="T10" s="1801"/>
      <c r="U10" s="316"/>
      <c r="V10" s="316"/>
      <c r="X10" s="308"/>
    </row>
    <row r="11" spans="1:26" ht="31.5" customHeight="1">
      <c r="A11" s="198"/>
      <c r="B11" s="383"/>
      <c r="C11" s="315" t="s">
        <v>425</v>
      </c>
      <c r="D11" s="315"/>
      <c r="E11" s="309"/>
      <c r="F11" s="309"/>
      <c r="G11" s="314"/>
      <c r="H11" s="312" t="s">
        <v>424</v>
      </c>
      <c r="I11" s="313"/>
      <c r="J11" s="312" t="s">
        <v>423</v>
      </c>
      <c r="K11" s="313"/>
      <c r="L11" s="312" t="s">
        <v>422</v>
      </c>
      <c r="M11" s="313"/>
      <c r="N11" s="312" t="s">
        <v>421</v>
      </c>
      <c r="O11" s="313"/>
      <c r="P11" s="312" t="s">
        <v>420</v>
      </c>
      <c r="Q11" s="313"/>
      <c r="R11" s="1023" t="s">
        <v>546</v>
      </c>
      <c r="S11" s="1024"/>
      <c r="T11" s="1023" t="s">
        <v>546</v>
      </c>
      <c r="U11" s="312"/>
      <c r="V11" s="312"/>
      <c r="X11" s="311"/>
    </row>
    <row r="12" spans="1:26" s="204" customFormat="1" ht="18" customHeight="1">
      <c r="A12" s="202"/>
      <c r="B12" s="382"/>
      <c r="C12" s="205" t="s">
        <v>419</v>
      </c>
      <c r="D12" s="205"/>
      <c r="E12" s="309"/>
      <c r="F12" s="309"/>
      <c r="G12" s="203"/>
      <c r="H12" s="309" t="s">
        <v>418</v>
      </c>
      <c r="I12" s="309"/>
      <c r="J12" s="309" t="s">
        <v>417</v>
      </c>
      <c r="K12" s="203"/>
      <c r="L12" s="309" t="s">
        <v>416</v>
      </c>
      <c r="M12" s="309"/>
      <c r="N12" s="309" t="s">
        <v>415</v>
      </c>
      <c r="O12" s="310"/>
      <c r="P12" s="309" t="s">
        <v>414</v>
      </c>
      <c r="Q12" s="310"/>
      <c r="R12" s="1023" t="s">
        <v>546</v>
      </c>
      <c r="S12" s="1025"/>
      <c r="T12" s="1023" t="s">
        <v>546</v>
      </c>
      <c r="U12" s="309"/>
      <c r="V12" s="309"/>
      <c r="X12" s="308"/>
    </row>
    <row r="13" spans="1:26" ht="20.25" customHeight="1" thickBot="1">
      <c r="A13" s="198"/>
      <c r="B13" s="381"/>
      <c r="C13" s="1078" t="s">
        <v>548</v>
      </c>
      <c r="D13" s="1077"/>
      <c r="E13" s="200"/>
      <c r="F13" s="200"/>
      <c r="G13" s="200"/>
      <c r="H13" s="200"/>
      <c r="I13" s="200"/>
      <c r="J13" s="200"/>
      <c r="K13" s="200"/>
      <c r="L13" s="200"/>
      <c r="M13" s="200"/>
      <c r="N13" s="200"/>
      <c r="O13" s="200"/>
      <c r="P13" s="200"/>
      <c r="Q13" s="200"/>
      <c r="R13" s="200"/>
      <c r="S13" s="200"/>
      <c r="T13" s="1046"/>
      <c r="U13" s="200"/>
      <c r="V13" s="198"/>
    </row>
    <row r="14" spans="1:26" s="204" customFormat="1" ht="13.5" customHeight="1" thickBot="1">
      <c r="A14" s="202"/>
      <c r="B14" s="382"/>
      <c r="C14" s="402" t="s">
        <v>413</v>
      </c>
      <c r="D14" s="403"/>
      <c r="E14" s="403"/>
      <c r="F14" s="403"/>
      <c r="G14" s="403"/>
      <c r="H14" s="403"/>
      <c r="I14" s="403"/>
      <c r="J14" s="403"/>
      <c r="K14" s="403"/>
      <c r="L14" s="403"/>
      <c r="M14" s="403"/>
      <c r="N14" s="403"/>
      <c r="O14" s="403"/>
      <c r="P14" s="403"/>
      <c r="Q14" s="403"/>
      <c r="R14" s="403"/>
      <c r="S14" s="403"/>
      <c r="T14" s="404"/>
      <c r="U14" s="200"/>
      <c r="V14" s="198"/>
      <c r="W14" s="199"/>
      <c r="X14" s="199"/>
      <c r="Y14" s="199"/>
      <c r="Z14" s="199"/>
    </row>
    <row r="15" spans="1:26" ht="4.5" customHeight="1">
      <c r="A15" s="198"/>
      <c r="B15" s="381"/>
      <c r="C15" s="1810" t="s">
        <v>410</v>
      </c>
      <c r="D15" s="1810"/>
      <c r="E15" s="206"/>
      <c r="F15" s="206"/>
      <c r="G15" s="114"/>
      <c r="H15" s="207"/>
      <c r="I15" s="207"/>
      <c r="J15" s="207"/>
      <c r="K15" s="207"/>
      <c r="L15" s="207"/>
      <c r="M15" s="207"/>
      <c r="N15" s="207"/>
      <c r="O15" s="207"/>
      <c r="P15" s="207"/>
      <c r="Q15" s="207"/>
      <c r="R15" s="207"/>
      <c r="S15" s="207"/>
      <c r="T15" s="207"/>
      <c r="U15" s="200"/>
      <c r="V15" s="198"/>
    </row>
    <row r="16" spans="1:26" ht="13.5" customHeight="1">
      <c r="A16" s="198"/>
      <c r="B16" s="381"/>
      <c r="C16" s="1695"/>
      <c r="D16" s="1695"/>
      <c r="E16" s="206"/>
      <c r="F16" s="206"/>
      <c r="G16" s="114"/>
      <c r="H16" s="1120" t="s">
        <v>547</v>
      </c>
      <c r="I16" s="208"/>
      <c r="J16" s="1703">
        <v>2010</v>
      </c>
      <c r="K16" s="1703"/>
      <c r="L16" s="1703"/>
      <c r="M16" s="208"/>
      <c r="N16" s="1703">
        <v>2011</v>
      </c>
      <c r="O16" s="1703"/>
      <c r="P16" s="1703"/>
      <c r="Q16" s="208"/>
      <c r="R16" s="1703">
        <v>2012</v>
      </c>
      <c r="S16" s="1703"/>
      <c r="T16" s="1703"/>
      <c r="U16" s="200"/>
      <c r="V16" s="198"/>
    </row>
    <row r="17" spans="1:22" ht="12.75" customHeight="1">
      <c r="A17" s="198"/>
      <c r="B17" s="381"/>
      <c r="C17" s="206"/>
      <c r="D17" s="206"/>
      <c r="E17" s="206"/>
      <c r="F17" s="206"/>
      <c r="G17" s="114"/>
      <c r="H17" s="795" t="s">
        <v>107</v>
      </c>
      <c r="I17" s="650"/>
      <c r="J17" s="795" t="s">
        <v>109</v>
      </c>
      <c r="K17" s="650"/>
      <c r="L17" s="795" t="s">
        <v>107</v>
      </c>
      <c r="M17" s="650"/>
      <c r="N17" s="795" t="s">
        <v>109</v>
      </c>
      <c r="O17" s="650"/>
      <c r="P17" s="795" t="s">
        <v>107</v>
      </c>
      <c r="Q17" s="650"/>
      <c r="R17" s="795" t="s">
        <v>109</v>
      </c>
      <c r="S17" s="650"/>
      <c r="T17" s="795" t="s">
        <v>107</v>
      </c>
      <c r="U17" s="200"/>
      <c r="V17" s="198"/>
    </row>
    <row r="18" spans="1:22" ht="4.5" customHeight="1">
      <c r="A18" s="198"/>
      <c r="B18" s="381"/>
      <c r="C18" s="206"/>
      <c r="D18" s="206"/>
      <c r="E18" s="206"/>
      <c r="F18" s="206"/>
      <c r="G18" s="114"/>
      <c r="H18" s="650"/>
      <c r="I18" s="200"/>
      <c r="J18" s="650"/>
      <c r="K18" s="200"/>
      <c r="L18" s="650"/>
      <c r="M18" s="200"/>
      <c r="N18" s="650"/>
      <c r="O18" s="200"/>
      <c r="P18" s="650"/>
      <c r="Q18" s="200"/>
      <c r="R18" s="650"/>
      <c r="S18" s="200"/>
      <c r="T18" s="650"/>
      <c r="U18" s="207"/>
      <c r="V18" s="198"/>
    </row>
    <row r="19" spans="1:22" ht="15" customHeight="1">
      <c r="A19" s="198"/>
      <c r="B19" s="381"/>
      <c r="C19" s="350" t="s">
        <v>450</v>
      </c>
      <c r="D19" s="397"/>
      <c r="E19" s="388"/>
      <c r="F19" s="388"/>
      <c r="G19" s="401"/>
      <c r="H19" s="396">
        <v>918.19</v>
      </c>
      <c r="I19" s="358"/>
      <c r="J19" s="396">
        <v>926</v>
      </c>
      <c r="K19" s="358"/>
      <c r="L19" s="396">
        <v>942.38</v>
      </c>
      <c r="M19" s="358"/>
      <c r="N19" s="396">
        <v>962.93</v>
      </c>
      <c r="O19" s="358"/>
      <c r="P19" s="396">
        <v>971.52</v>
      </c>
      <c r="Q19" s="358"/>
      <c r="R19" s="1037">
        <v>950.38</v>
      </c>
      <c r="S19" s="1038"/>
      <c r="T19" s="1037">
        <v>962.38</v>
      </c>
      <c r="U19" s="207"/>
      <c r="V19" s="198"/>
    </row>
    <row r="20" spans="1:22" ht="13.5" customHeight="1">
      <c r="A20" s="198"/>
      <c r="B20" s="381"/>
      <c r="C20" s="1119" t="s">
        <v>80</v>
      </c>
      <c r="D20" s="209"/>
      <c r="E20" s="206"/>
      <c r="F20" s="206"/>
      <c r="G20" s="114"/>
      <c r="H20" s="274">
        <v>995.98</v>
      </c>
      <c r="I20" s="201"/>
      <c r="J20" s="274">
        <v>1003.7</v>
      </c>
      <c r="K20" s="201"/>
      <c r="L20" s="274">
        <v>1024.42</v>
      </c>
      <c r="M20" s="201"/>
      <c r="N20" s="274">
        <v>1051.9000000000001</v>
      </c>
      <c r="O20" s="201"/>
      <c r="P20" s="274">
        <v>1053.68</v>
      </c>
      <c r="Q20" s="201"/>
      <c r="R20" s="1039">
        <v>1033.26</v>
      </c>
      <c r="S20" s="1040"/>
      <c r="T20" s="1039">
        <v>1043.17</v>
      </c>
      <c r="U20" s="207"/>
      <c r="V20" s="198"/>
    </row>
    <row r="21" spans="1:22" ht="13.5" customHeight="1">
      <c r="A21" s="198"/>
      <c r="B21" s="381"/>
      <c r="C21" s="1119" t="s">
        <v>79</v>
      </c>
      <c r="D21" s="209"/>
      <c r="E21" s="206"/>
      <c r="F21" s="206"/>
      <c r="G21" s="114"/>
      <c r="H21" s="274">
        <v>812.96</v>
      </c>
      <c r="I21" s="201"/>
      <c r="J21" s="274">
        <v>822.66</v>
      </c>
      <c r="K21" s="201"/>
      <c r="L21" s="274">
        <v>831.86</v>
      </c>
      <c r="M21" s="201"/>
      <c r="N21" s="274">
        <v>842</v>
      </c>
      <c r="O21" s="201"/>
      <c r="P21" s="274">
        <v>858.3</v>
      </c>
      <c r="Q21" s="201"/>
      <c r="R21" s="1039">
        <v>839.63</v>
      </c>
      <c r="S21" s="1040"/>
      <c r="T21" s="1039">
        <v>856.25</v>
      </c>
      <c r="U21" s="207"/>
      <c r="V21" s="198"/>
    </row>
    <row r="22" spans="1:22" ht="6.75" customHeight="1">
      <c r="A22" s="198"/>
      <c r="B22" s="381"/>
      <c r="C22" s="266"/>
      <c r="D22" s="209"/>
      <c r="E22" s="206"/>
      <c r="F22" s="206"/>
      <c r="G22" s="114"/>
      <c r="H22" s="114"/>
      <c r="I22" s="200"/>
      <c r="J22" s="114"/>
      <c r="K22" s="200"/>
      <c r="L22" s="114"/>
      <c r="M22" s="200"/>
      <c r="N22" s="114"/>
      <c r="O22" s="200"/>
      <c r="P22" s="114"/>
      <c r="Q22" s="200"/>
      <c r="R22" s="1121"/>
      <c r="S22" s="1041"/>
      <c r="T22" s="1121"/>
      <c r="U22" s="207"/>
      <c r="V22" s="198"/>
    </row>
    <row r="23" spans="1:22" ht="15" customHeight="1">
      <c r="A23" s="198"/>
      <c r="B23" s="381"/>
      <c r="C23" s="350" t="s">
        <v>449</v>
      </c>
      <c r="D23" s="397"/>
      <c r="E23" s="388"/>
      <c r="F23" s="388"/>
      <c r="G23" s="395"/>
      <c r="H23" s="396">
        <v>1101.92</v>
      </c>
      <c r="I23" s="358"/>
      <c r="J23" s="396">
        <v>1109.3</v>
      </c>
      <c r="K23" s="358"/>
      <c r="L23" s="396">
        <v>1118.48</v>
      </c>
      <c r="M23" s="358"/>
      <c r="N23" s="396">
        <v>1134.44</v>
      </c>
      <c r="O23" s="358"/>
      <c r="P23" s="396">
        <v>1142.5999999999999</v>
      </c>
      <c r="Q23" s="358"/>
      <c r="R23" s="1037">
        <v>1114.97</v>
      </c>
      <c r="S23" s="1038"/>
      <c r="T23" s="1037">
        <v>1123.5</v>
      </c>
      <c r="U23" s="207"/>
      <c r="V23" s="198"/>
    </row>
    <row r="24" spans="1:22" s="211" customFormat="1" ht="13.5" customHeight="1">
      <c r="A24" s="210"/>
      <c r="B24" s="384"/>
      <c r="C24" s="1119" t="s">
        <v>80</v>
      </c>
      <c r="D24" s="209"/>
      <c r="E24" s="206"/>
      <c r="F24" s="206"/>
      <c r="G24" s="114"/>
      <c r="H24" s="274">
        <v>1215.01</v>
      </c>
      <c r="I24" s="201"/>
      <c r="J24" s="274">
        <v>1222.71</v>
      </c>
      <c r="K24" s="201"/>
      <c r="L24" s="274">
        <v>1233.19</v>
      </c>
      <c r="M24" s="201"/>
      <c r="N24" s="274">
        <v>1253.2</v>
      </c>
      <c r="O24" s="201"/>
      <c r="P24" s="274">
        <v>1254.07</v>
      </c>
      <c r="Q24" s="201"/>
      <c r="R24" s="1039">
        <v>1226.07</v>
      </c>
      <c r="S24" s="1040"/>
      <c r="T24" s="1039">
        <v>1231.47</v>
      </c>
      <c r="U24" s="206"/>
      <c r="V24" s="210"/>
    </row>
    <row r="25" spans="1:22" s="211" customFormat="1" ht="13.5" customHeight="1">
      <c r="A25" s="210"/>
      <c r="B25" s="384"/>
      <c r="C25" s="1119" t="s">
        <v>79</v>
      </c>
      <c r="D25" s="209"/>
      <c r="E25" s="206"/>
      <c r="F25" s="206"/>
      <c r="G25" s="114"/>
      <c r="H25" s="274">
        <v>948.93</v>
      </c>
      <c r="I25" s="201"/>
      <c r="J25" s="274">
        <v>958.24</v>
      </c>
      <c r="K25" s="201"/>
      <c r="L25" s="274">
        <v>963.92</v>
      </c>
      <c r="M25" s="201"/>
      <c r="N25" s="274">
        <v>973</v>
      </c>
      <c r="O25" s="201"/>
      <c r="P25" s="274">
        <v>988.98</v>
      </c>
      <c r="Q25" s="201"/>
      <c r="R25" s="1039">
        <v>966.48</v>
      </c>
      <c r="S25" s="1040"/>
      <c r="T25" s="1039">
        <v>981.64</v>
      </c>
      <c r="U25" s="206"/>
      <c r="V25" s="210"/>
    </row>
    <row r="26" spans="1:22" ht="6.75" customHeight="1">
      <c r="A26" s="198"/>
      <c r="B26" s="381"/>
      <c r="C26" s="796"/>
      <c r="D26" s="209"/>
      <c r="E26" s="206"/>
      <c r="F26" s="206"/>
      <c r="G26" s="114"/>
      <c r="H26" s="114"/>
      <c r="I26" s="200"/>
      <c r="J26" s="114"/>
      <c r="K26" s="200"/>
      <c r="L26" s="114"/>
      <c r="M26" s="200"/>
      <c r="N26" s="114"/>
      <c r="O26" s="200"/>
      <c r="P26" s="114"/>
      <c r="Q26" s="200"/>
      <c r="R26" s="1121"/>
      <c r="S26" s="1041"/>
      <c r="T26" s="1121"/>
      <c r="U26" s="207"/>
      <c r="V26" s="198"/>
    </row>
    <row r="27" spans="1:22" ht="15" customHeight="1">
      <c r="A27" s="198"/>
      <c r="B27" s="381"/>
      <c r="C27" s="350" t="s">
        <v>448</v>
      </c>
      <c r="D27" s="397"/>
      <c r="E27" s="388"/>
      <c r="F27" s="388"/>
      <c r="G27" s="398"/>
      <c r="H27" s="399">
        <v>83.3</v>
      </c>
      <c r="I27" s="358"/>
      <c r="J27" s="399">
        <v>83.5</v>
      </c>
      <c r="K27" s="358"/>
      <c r="L27" s="399">
        <v>84.3</v>
      </c>
      <c r="M27" s="358"/>
      <c r="N27" s="399">
        <v>84.9</v>
      </c>
      <c r="O27" s="400"/>
      <c r="P27" s="399">
        <v>85</v>
      </c>
      <c r="Q27" s="400"/>
      <c r="R27" s="1042">
        <v>85.2</v>
      </c>
      <c r="S27" s="1043"/>
      <c r="T27" s="1042">
        <f>T19/T23*100</f>
        <v>85.659101023586999</v>
      </c>
      <c r="U27" s="207"/>
      <c r="V27" s="198"/>
    </row>
    <row r="28" spans="1:22" ht="13.5" customHeight="1">
      <c r="A28" s="198"/>
      <c r="B28" s="381"/>
      <c r="C28" s="1119" t="s">
        <v>80</v>
      </c>
      <c r="D28" s="209"/>
      <c r="E28" s="206"/>
      <c r="F28" s="206"/>
      <c r="G28" s="307"/>
      <c r="H28" s="274">
        <v>82</v>
      </c>
      <c r="I28" s="201"/>
      <c r="J28" s="274">
        <v>82.1</v>
      </c>
      <c r="K28" s="201"/>
      <c r="L28" s="274">
        <v>83.1</v>
      </c>
      <c r="M28" s="201"/>
      <c r="N28" s="274">
        <v>83.9</v>
      </c>
      <c r="P28" s="274">
        <v>84</v>
      </c>
      <c r="R28" s="1039">
        <v>84.3</v>
      </c>
      <c r="S28" s="624"/>
      <c r="T28" s="1039">
        <f>T20/T24*100</f>
        <v>84.709331124590932</v>
      </c>
      <c r="U28" s="207"/>
      <c r="V28" s="198"/>
    </row>
    <row r="29" spans="1:22" ht="13.5" customHeight="1">
      <c r="A29" s="198"/>
      <c r="B29" s="381"/>
      <c r="C29" s="1119" t="s">
        <v>79</v>
      </c>
      <c r="D29" s="209"/>
      <c r="E29" s="206"/>
      <c r="F29" s="206"/>
      <c r="G29" s="307"/>
      <c r="H29" s="274">
        <v>85.7</v>
      </c>
      <c r="I29" s="201"/>
      <c r="J29" s="274">
        <v>85.9</v>
      </c>
      <c r="K29" s="201"/>
      <c r="L29" s="274">
        <v>86.3</v>
      </c>
      <c r="M29" s="201"/>
      <c r="N29" s="274">
        <v>86.5</v>
      </c>
      <c r="P29" s="274">
        <v>86.8</v>
      </c>
      <c r="R29" s="1039">
        <v>86.9</v>
      </c>
      <c r="S29" s="624"/>
      <c r="T29" s="1039">
        <f>T21/T25*100</f>
        <v>87.226478138625168</v>
      </c>
      <c r="U29" s="207"/>
      <c r="V29" s="198"/>
    </row>
    <row r="30" spans="1:22" ht="6.75" customHeight="1">
      <c r="A30" s="198"/>
      <c r="B30" s="381"/>
      <c r="C30" s="266"/>
      <c r="D30" s="209"/>
      <c r="E30" s="206"/>
      <c r="F30" s="206"/>
      <c r="G30" s="306"/>
      <c r="H30" s="305"/>
      <c r="I30" s="200"/>
      <c r="J30" s="305"/>
      <c r="K30" s="200"/>
      <c r="L30" s="305"/>
      <c r="M30" s="200"/>
      <c r="N30" s="305"/>
      <c r="O30" s="200"/>
      <c r="P30" s="305"/>
      <c r="Q30" s="200"/>
      <c r="R30" s="1044"/>
      <c r="S30" s="1041"/>
      <c r="T30" s="1044"/>
      <c r="U30" s="207"/>
      <c r="V30" s="198"/>
    </row>
    <row r="31" spans="1:22" ht="23.25" customHeight="1">
      <c r="A31" s="198"/>
      <c r="B31" s="381"/>
      <c r="C31" s="1811" t="s">
        <v>447</v>
      </c>
      <c r="D31" s="1811"/>
      <c r="E31" s="1811"/>
      <c r="F31" s="1811"/>
      <c r="G31" s="395"/>
      <c r="H31" s="396">
        <v>8.6999999999999993</v>
      </c>
      <c r="I31" s="358"/>
      <c r="J31" s="396">
        <v>9.4</v>
      </c>
      <c r="K31" s="358"/>
      <c r="L31" s="396">
        <v>10.5</v>
      </c>
      <c r="M31" s="358"/>
      <c r="N31" s="396">
        <v>10.9</v>
      </c>
      <c r="O31" s="358"/>
      <c r="P31" s="396">
        <v>11.3</v>
      </c>
      <c r="Q31" s="358"/>
      <c r="R31" s="1037">
        <v>12.7</v>
      </c>
      <c r="S31" s="1038"/>
      <c r="T31" s="1037">
        <v>12.9</v>
      </c>
      <c r="U31" s="207"/>
      <c r="V31" s="198"/>
    </row>
    <row r="32" spans="1:22" ht="13.5" customHeight="1">
      <c r="A32" s="210"/>
      <c r="B32" s="384"/>
      <c r="C32" s="1119" t="s">
        <v>412</v>
      </c>
      <c r="D32" s="209"/>
      <c r="E32" s="206"/>
      <c r="F32" s="206"/>
      <c r="G32" s="114"/>
      <c r="H32" s="274">
        <v>5.9</v>
      </c>
      <c r="I32" s="200"/>
      <c r="J32" s="274">
        <v>6.4</v>
      </c>
      <c r="K32" s="200"/>
      <c r="L32" s="274">
        <v>7.5</v>
      </c>
      <c r="M32" s="200"/>
      <c r="N32" s="274">
        <v>8.1</v>
      </c>
      <c r="O32" s="200"/>
      <c r="P32" s="274">
        <v>8.3000000000000007</v>
      </c>
      <c r="Q32" s="200"/>
      <c r="R32" s="1039">
        <v>10</v>
      </c>
      <c r="S32" s="1041"/>
      <c r="T32" s="1039">
        <v>10.1</v>
      </c>
      <c r="V32" s="198"/>
    </row>
    <row r="33" spans="1:23" ht="13.5" customHeight="1">
      <c r="A33" s="198"/>
      <c r="B33" s="381"/>
      <c r="C33" s="1119" t="s">
        <v>411</v>
      </c>
      <c r="D33" s="209"/>
      <c r="E33" s="206"/>
      <c r="F33" s="206"/>
      <c r="G33" s="114"/>
      <c r="H33" s="274">
        <v>12.3</v>
      </c>
      <c r="I33" s="200"/>
      <c r="J33" s="274">
        <v>13.4</v>
      </c>
      <c r="K33" s="200"/>
      <c r="L33" s="274">
        <v>14.4</v>
      </c>
      <c r="M33" s="200"/>
      <c r="N33" s="274">
        <v>14.7</v>
      </c>
      <c r="O33" s="200"/>
      <c r="P33" s="274">
        <v>15.3</v>
      </c>
      <c r="Q33" s="200"/>
      <c r="R33" s="1039">
        <v>16.399999999999999</v>
      </c>
      <c r="S33" s="1041"/>
      <c r="T33" s="1039">
        <v>16.600000000000001</v>
      </c>
      <c r="U33" s="207"/>
      <c r="V33" s="198"/>
    </row>
    <row r="34" spans="1:23" ht="15" customHeight="1" thickBot="1">
      <c r="A34" s="198"/>
      <c r="B34" s="381"/>
      <c r="C34" s="266"/>
      <c r="D34" s="209"/>
      <c r="E34" s="206"/>
      <c r="F34" s="206"/>
      <c r="G34" s="1812"/>
      <c r="H34" s="1812"/>
      <c r="I34" s="16"/>
      <c r="J34" s="1812"/>
      <c r="K34" s="1812"/>
      <c r="L34" s="1812"/>
      <c r="M34" s="16"/>
      <c r="N34" s="1812"/>
      <c r="O34" s="1812"/>
      <c r="P34" s="1812"/>
      <c r="Q34" s="16"/>
      <c r="R34" s="1796"/>
      <c r="S34" s="1796"/>
      <c r="T34" s="1796"/>
      <c r="U34" s="207"/>
      <c r="V34" s="198"/>
    </row>
    <row r="35" spans="1:23" ht="30.75" customHeight="1" thickBot="1">
      <c r="A35" s="198"/>
      <c r="B35" s="381"/>
      <c r="C35" s="1803" t="s">
        <v>446</v>
      </c>
      <c r="D35" s="1804"/>
      <c r="E35" s="1804"/>
      <c r="F35" s="1804"/>
      <c r="G35" s="1804"/>
      <c r="H35" s="1804"/>
      <c r="I35" s="1804"/>
      <c r="J35" s="1804"/>
      <c r="K35" s="1804"/>
      <c r="L35" s="1804"/>
      <c r="M35" s="1804"/>
      <c r="N35" s="1804"/>
      <c r="O35" s="1804"/>
      <c r="P35" s="1804"/>
      <c r="Q35" s="1804"/>
      <c r="R35" s="1804"/>
      <c r="S35" s="1804"/>
      <c r="T35" s="1805"/>
      <c r="U35" s="294"/>
      <c r="V35" s="198"/>
      <c r="W35" s="214"/>
    </row>
    <row r="36" spans="1:23" ht="4.5" customHeight="1">
      <c r="A36" s="198"/>
      <c r="B36" s="381"/>
      <c r="C36" s="1806" t="s">
        <v>410</v>
      </c>
      <c r="D36" s="1806"/>
      <c r="E36" s="299"/>
      <c r="F36" s="298"/>
      <c r="G36" s="212"/>
      <c r="H36" s="215"/>
      <c r="I36" s="198"/>
      <c r="J36" s="215"/>
      <c r="K36" s="198"/>
      <c r="L36" s="215"/>
      <c r="M36" s="198"/>
      <c r="N36" s="215"/>
      <c r="O36" s="198"/>
      <c r="P36" s="215"/>
      <c r="Q36" s="198"/>
      <c r="R36" s="215"/>
      <c r="S36" s="215"/>
      <c r="T36" s="215"/>
      <c r="U36" s="294"/>
      <c r="V36" s="198"/>
      <c r="W36" s="214"/>
    </row>
    <row r="37" spans="1:23" ht="36" customHeight="1">
      <c r="A37" s="198"/>
      <c r="B37" s="381"/>
      <c r="C37" s="1807"/>
      <c r="D37" s="1807"/>
      <c r="E37" s="303"/>
      <c r="F37" s="303"/>
      <c r="G37" s="303"/>
      <c r="H37" s="303"/>
      <c r="I37" s="198"/>
      <c r="J37" s="1808" t="s">
        <v>409</v>
      </c>
      <c r="K37" s="1808"/>
      <c r="L37" s="1808"/>
      <c r="M37" s="198"/>
      <c r="N37" s="1808" t="s">
        <v>408</v>
      </c>
      <c r="O37" s="1808"/>
      <c r="P37" s="1808"/>
      <c r="Q37" s="198"/>
      <c r="R37" s="1808" t="s">
        <v>407</v>
      </c>
      <c r="S37" s="1808"/>
      <c r="T37" s="1808"/>
      <c r="U37" s="294"/>
      <c r="V37" s="198"/>
      <c r="W37" s="304"/>
    </row>
    <row r="38" spans="1:23" s="204" customFormat="1" ht="25.5" customHeight="1">
      <c r="A38" s="202"/>
      <c r="B38" s="382"/>
      <c r="C38" s="303"/>
      <c r="D38" s="303"/>
      <c r="E38" s="303"/>
      <c r="F38" s="303"/>
      <c r="G38" s="303"/>
      <c r="H38" s="303"/>
      <c r="I38" s="202"/>
      <c r="J38" s="302" t="s">
        <v>438</v>
      </c>
      <c r="K38" s="202"/>
      <c r="L38" s="302" t="s">
        <v>540</v>
      </c>
      <c r="M38" s="216"/>
      <c r="N38" s="302" t="s">
        <v>438</v>
      </c>
      <c r="O38" s="202"/>
      <c r="P38" s="302" t="s">
        <v>540</v>
      </c>
      <c r="Q38" s="216"/>
      <c r="R38" s="302" t="s">
        <v>438</v>
      </c>
      <c r="S38" s="216"/>
      <c r="T38" s="302" t="s">
        <v>540</v>
      </c>
      <c r="U38" s="301"/>
      <c r="V38" s="202"/>
      <c r="W38" s="300"/>
    </row>
    <row r="39" spans="1:23" ht="15" customHeight="1">
      <c r="A39" s="198"/>
      <c r="B39" s="381"/>
      <c r="C39" s="350" t="s">
        <v>76</v>
      </c>
      <c r="D39" s="387"/>
      <c r="E39" s="388"/>
      <c r="F39" s="389"/>
      <c r="G39" s="390"/>
      <c r="H39" s="391"/>
      <c r="I39" s="392"/>
      <c r="J39" s="393">
        <v>950.38</v>
      </c>
      <c r="K39" s="394"/>
      <c r="L39" s="393">
        <v>962.38</v>
      </c>
      <c r="M39" s="393"/>
      <c r="N39" s="393">
        <v>1114.97</v>
      </c>
      <c r="O39" s="393"/>
      <c r="P39" s="1045">
        <v>1123.5</v>
      </c>
      <c r="Q39" s="393"/>
      <c r="R39" s="393">
        <v>12.7</v>
      </c>
      <c r="S39" s="393"/>
      <c r="T39" s="1045">
        <v>12.9</v>
      </c>
      <c r="U39" s="294"/>
      <c r="V39" s="198"/>
      <c r="W39" s="214"/>
    </row>
    <row r="40" spans="1:23" ht="13.5" customHeight="1">
      <c r="A40" s="198"/>
      <c r="B40" s="381"/>
      <c r="C40" s="145" t="s">
        <v>406</v>
      </c>
      <c r="D40" s="322"/>
      <c r="E40" s="322"/>
      <c r="F40" s="322"/>
      <c r="G40" s="322"/>
      <c r="H40" s="322"/>
      <c r="I40" s="198"/>
      <c r="J40" s="274">
        <v>862.3</v>
      </c>
      <c r="K40" s="295"/>
      <c r="L40" s="274">
        <v>886.39</v>
      </c>
      <c r="M40" s="274"/>
      <c r="N40" s="274">
        <v>1083.68</v>
      </c>
      <c r="O40" s="274"/>
      <c r="P40" s="1039">
        <v>1115.17</v>
      </c>
      <c r="Q40" s="274"/>
      <c r="R40" s="274">
        <v>7.1</v>
      </c>
      <c r="S40" s="274"/>
      <c r="T40" s="1039">
        <v>8.4</v>
      </c>
      <c r="U40" s="294"/>
      <c r="V40" s="198"/>
      <c r="W40" s="214"/>
    </row>
    <row r="41" spans="1:23" ht="13.5" customHeight="1">
      <c r="A41" s="198"/>
      <c r="B41" s="381"/>
      <c r="C41" s="145" t="s">
        <v>405</v>
      </c>
      <c r="D41" s="322"/>
      <c r="E41" s="322"/>
      <c r="F41" s="322"/>
      <c r="G41" s="322"/>
      <c r="H41" s="322"/>
      <c r="I41" s="198"/>
      <c r="J41" s="274">
        <v>870.34</v>
      </c>
      <c r="K41" s="295"/>
      <c r="L41" s="274">
        <v>877.07</v>
      </c>
      <c r="M41" s="274"/>
      <c r="N41" s="274">
        <v>1006.69</v>
      </c>
      <c r="O41" s="274"/>
      <c r="P41" s="1039">
        <v>1010.96</v>
      </c>
      <c r="Q41" s="274"/>
      <c r="R41" s="274">
        <v>15.1</v>
      </c>
      <c r="S41" s="274"/>
      <c r="T41" s="1039">
        <v>15.1</v>
      </c>
      <c r="U41" s="294"/>
      <c r="V41" s="198"/>
      <c r="W41" s="214"/>
    </row>
    <row r="42" spans="1:23" ht="13.5" customHeight="1">
      <c r="A42" s="198"/>
      <c r="B42" s="381"/>
      <c r="C42" s="145" t="s">
        <v>404</v>
      </c>
      <c r="D42" s="296"/>
      <c r="E42" s="296"/>
      <c r="F42" s="296"/>
      <c r="G42" s="296"/>
      <c r="H42" s="296"/>
      <c r="I42" s="198"/>
      <c r="J42" s="213">
        <v>1865.87</v>
      </c>
      <c r="K42" s="295"/>
      <c r="L42" s="213">
        <v>1861.47</v>
      </c>
      <c r="M42" s="213"/>
      <c r="N42" s="213">
        <v>2713.22</v>
      </c>
      <c r="O42" s="213"/>
      <c r="P42" s="1026">
        <v>2639.4</v>
      </c>
      <c r="Q42" s="213"/>
      <c r="R42" s="213">
        <v>0</v>
      </c>
      <c r="S42" s="213"/>
      <c r="T42" s="1026">
        <v>0.2</v>
      </c>
      <c r="U42" s="294"/>
      <c r="V42" s="198"/>
      <c r="W42" s="214"/>
    </row>
    <row r="43" spans="1:23" ht="13.5" customHeight="1">
      <c r="A43" s="198"/>
      <c r="B43" s="381"/>
      <c r="C43" s="145" t="s">
        <v>403</v>
      </c>
      <c r="D43" s="296"/>
      <c r="E43" s="296"/>
      <c r="F43" s="296"/>
      <c r="G43" s="296"/>
      <c r="H43" s="296"/>
      <c r="I43" s="198"/>
      <c r="J43" s="274">
        <v>985.97</v>
      </c>
      <c r="K43" s="295"/>
      <c r="L43" s="274">
        <v>983.87</v>
      </c>
      <c r="M43" s="274"/>
      <c r="N43" s="274">
        <v>1194.02</v>
      </c>
      <c r="O43" s="274"/>
      <c r="P43" s="1039">
        <v>1194.24</v>
      </c>
      <c r="Q43" s="274"/>
      <c r="R43" s="274">
        <v>8</v>
      </c>
      <c r="S43" s="274"/>
      <c r="T43" s="1039">
        <v>10.3</v>
      </c>
      <c r="U43" s="294"/>
      <c r="V43" s="198"/>
      <c r="W43" s="214"/>
    </row>
    <row r="44" spans="1:23" ht="13.5" customHeight="1">
      <c r="A44" s="198"/>
      <c r="B44" s="381"/>
      <c r="C44" s="145" t="s">
        <v>402</v>
      </c>
      <c r="D44" s="296"/>
      <c r="E44" s="296"/>
      <c r="F44" s="296"/>
      <c r="G44" s="296"/>
      <c r="H44" s="296"/>
      <c r="I44" s="198"/>
      <c r="J44" s="213">
        <v>842.98</v>
      </c>
      <c r="K44" s="295"/>
      <c r="L44" s="213">
        <v>871.37</v>
      </c>
      <c r="M44" s="213"/>
      <c r="N44" s="213">
        <v>956.8</v>
      </c>
      <c r="O44" s="213"/>
      <c r="P44" s="1026">
        <v>991.84</v>
      </c>
      <c r="Q44" s="213"/>
      <c r="R44" s="213">
        <v>12.5</v>
      </c>
      <c r="S44" s="213"/>
      <c r="T44" s="1026">
        <v>12.4</v>
      </c>
      <c r="U44" s="294"/>
      <c r="V44" s="198"/>
      <c r="W44" s="214"/>
    </row>
    <row r="45" spans="1:23" ht="13.5" customHeight="1">
      <c r="A45" s="198"/>
      <c r="B45" s="381"/>
      <c r="C45" s="145" t="s">
        <v>541</v>
      </c>
      <c r="D45" s="296"/>
      <c r="E45" s="296"/>
      <c r="F45" s="296"/>
      <c r="G45" s="296"/>
      <c r="H45" s="296"/>
      <c r="I45" s="198"/>
      <c r="J45" s="274">
        <v>932.09</v>
      </c>
      <c r="K45" s="295"/>
      <c r="L45" s="274">
        <v>939.34</v>
      </c>
      <c r="M45" s="274"/>
      <c r="N45" s="274">
        <v>1067.5999999999999</v>
      </c>
      <c r="O45" s="274"/>
      <c r="P45" s="1039">
        <v>1076.4000000000001</v>
      </c>
      <c r="Q45" s="274"/>
      <c r="R45" s="274">
        <v>13.1</v>
      </c>
      <c r="S45" s="274"/>
      <c r="T45" s="1039">
        <v>14.5</v>
      </c>
      <c r="U45" s="294"/>
      <c r="V45" s="198"/>
      <c r="W45" s="214"/>
    </row>
    <row r="46" spans="1:23" ht="13.5" customHeight="1">
      <c r="A46" s="198"/>
      <c r="B46" s="381"/>
      <c r="C46" s="145" t="s">
        <v>401</v>
      </c>
      <c r="D46" s="145"/>
      <c r="E46" s="145"/>
      <c r="F46" s="145"/>
      <c r="G46" s="145"/>
      <c r="H46" s="145"/>
      <c r="I46" s="198"/>
      <c r="J46" s="213">
        <v>1121</v>
      </c>
      <c r="K46" s="295"/>
      <c r="L46" s="1026" t="s">
        <v>364</v>
      </c>
      <c r="M46" s="213"/>
      <c r="N46" s="1026" t="s">
        <v>364</v>
      </c>
      <c r="O46" s="213"/>
      <c r="P46" s="1026" t="s">
        <v>364</v>
      </c>
      <c r="Q46" s="213"/>
      <c r="R46" s="213">
        <v>4.4000000000000004</v>
      </c>
      <c r="S46" s="213"/>
      <c r="T46" s="1026">
        <v>3.4</v>
      </c>
      <c r="U46" s="294"/>
      <c r="V46" s="198"/>
      <c r="W46" s="214"/>
    </row>
    <row r="47" spans="1:23" ht="13.5" customHeight="1">
      <c r="A47" s="198"/>
      <c r="B47" s="381"/>
      <c r="C47" s="145" t="s">
        <v>400</v>
      </c>
      <c r="D47" s="296"/>
      <c r="E47" s="296"/>
      <c r="F47" s="296"/>
      <c r="G47" s="296"/>
      <c r="H47" s="296"/>
      <c r="I47" s="198"/>
      <c r="J47" s="274">
        <v>718.48</v>
      </c>
      <c r="K47" s="295"/>
      <c r="L47" s="274">
        <v>714.47</v>
      </c>
      <c r="M47" s="274"/>
      <c r="N47" s="274">
        <v>779.39</v>
      </c>
      <c r="O47" s="274"/>
      <c r="P47" s="1039">
        <v>771.7</v>
      </c>
      <c r="Q47" s="274"/>
      <c r="R47" s="274">
        <v>20</v>
      </c>
      <c r="S47" s="274"/>
      <c r="T47" s="1039">
        <v>20.7</v>
      </c>
      <c r="U47" s="294"/>
      <c r="V47" s="198"/>
      <c r="W47" s="214"/>
    </row>
    <row r="48" spans="1:23" ht="13.5" customHeight="1">
      <c r="A48" s="198"/>
      <c r="B48" s="381"/>
      <c r="C48" s="145" t="s">
        <v>399</v>
      </c>
      <c r="D48" s="296"/>
      <c r="E48" s="296"/>
      <c r="F48" s="296"/>
      <c r="G48" s="296"/>
      <c r="H48" s="296"/>
      <c r="I48" s="198"/>
      <c r="J48" s="213">
        <v>1641.19</v>
      </c>
      <c r="K48" s="295"/>
      <c r="L48" s="213">
        <v>1649.24</v>
      </c>
      <c r="M48" s="213"/>
      <c r="N48" s="213">
        <v>1935.13</v>
      </c>
      <c r="O48" s="213"/>
      <c r="P48" s="1026">
        <v>1953.99</v>
      </c>
      <c r="Q48" s="213"/>
      <c r="R48" s="213">
        <v>2.5</v>
      </c>
      <c r="S48" s="213"/>
      <c r="T48" s="1026">
        <v>2.5</v>
      </c>
      <c r="U48" s="294"/>
      <c r="V48" s="198"/>
      <c r="W48" s="214"/>
    </row>
    <row r="49" spans="1:25" ht="13.5" customHeight="1">
      <c r="A49" s="198"/>
      <c r="B49" s="381"/>
      <c r="C49" s="145" t="s">
        <v>398</v>
      </c>
      <c r="D49" s="296"/>
      <c r="E49" s="296"/>
      <c r="F49" s="296"/>
      <c r="G49" s="296"/>
      <c r="H49" s="296"/>
      <c r="I49" s="198"/>
      <c r="J49" s="274">
        <v>1628.69</v>
      </c>
      <c r="K49" s="295"/>
      <c r="L49" s="274">
        <v>1652.38</v>
      </c>
      <c r="M49" s="274"/>
      <c r="N49" s="274">
        <v>2332</v>
      </c>
      <c r="O49" s="274"/>
      <c r="P49" s="1039">
        <v>2267.85</v>
      </c>
      <c r="Q49" s="274"/>
      <c r="R49" s="274">
        <v>0.4</v>
      </c>
      <c r="S49" s="274"/>
      <c r="T49" s="1039">
        <v>0.9</v>
      </c>
      <c r="U49" s="294"/>
      <c r="V49" s="198"/>
      <c r="W49" s="214"/>
      <c r="Y49" s="297"/>
    </row>
    <row r="50" spans="1:25" ht="13.5" customHeight="1">
      <c r="A50" s="198"/>
      <c r="B50" s="381"/>
      <c r="C50" s="145" t="s">
        <v>397</v>
      </c>
      <c r="D50" s="296"/>
      <c r="E50" s="296"/>
      <c r="F50" s="296"/>
      <c r="G50" s="296"/>
      <c r="H50" s="296"/>
      <c r="I50" s="198"/>
      <c r="J50" s="213">
        <v>1014.7</v>
      </c>
      <c r="K50" s="295"/>
      <c r="L50" s="213">
        <v>1024.46</v>
      </c>
      <c r="M50" s="213"/>
      <c r="N50" s="213">
        <v>1108.06</v>
      </c>
      <c r="O50" s="213"/>
      <c r="P50" s="1026">
        <v>1114.22</v>
      </c>
      <c r="Q50" s="213"/>
      <c r="R50" s="213">
        <v>15.7</v>
      </c>
      <c r="S50" s="213"/>
      <c r="T50" s="1026">
        <v>16.100000000000001</v>
      </c>
      <c r="U50" s="294"/>
      <c r="V50" s="198"/>
      <c r="W50" s="214"/>
    </row>
    <row r="51" spans="1:25" ht="13.5" customHeight="1">
      <c r="A51" s="198"/>
      <c r="B51" s="381"/>
      <c r="C51" s="145" t="s">
        <v>396</v>
      </c>
      <c r="D51" s="296"/>
      <c r="E51" s="296"/>
      <c r="F51" s="296"/>
      <c r="G51" s="296"/>
      <c r="H51" s="296"/>
      <c r="I51" s="198"/>
      <c r="J51" s="274">
        <v>1375.07</v>
      </c>
      <c r="K51" s="295"/>
      <c r="L51" s="274">
        <v>1384.86</v>
      </c>
      <c r="M51" s="274"/>
      <c r="N51" s="274">
        <v>1520</v>
      </c>
      <c r="O51" s="274"/>
      <c r="P51" s="1039">
        <v>1532.06</v>
      </c>
      <c r="Q51" s="274"/>
      <c r="R51" s="274">
        <v>6.7</v>
      </c>
      <c r="S51" s="274"/>
      <c r="T51" s="1039">
        <v>6.8</v>
      </c>
      <c r="U51" s="294"/>
      <c r="V51" s="198"/>
      <c r="W51" s="214"/>
    </row>
    <row r="52" spans="1:25" ht="13.5" customHeight="1">
      <c r="A52" s="198"/>
      <c r="B52" s="381"/>
      <c r="C52" s="145" t="s">
        <v>395</v>
      </c>
      <c r="D52" s="296"/>
      <c r="E52" s="296"/>
      <c r="F52" s="296"/>
      <c r="G52" s="296"/>
      <c r="H52" s="296"/>
      <c r="I52" s="198"/>
      <c r="J52" s="213">
        <v>746.78</v>
      </c>
      <c r="K52" s="295"/>
      <c r="L52" s="213">
        <v>773.87</v>
      </c>
      <c r="M52" s="213"/>
      <c r="N52" s="213">
        <v>879.2</v>
      </c>
      <c r="O52" s="213"/>
      <c r="P52" s="1026">
        <v>897.34</v>
      </c>
      <c r="Q52" s="213"/>
      <c r="R52" s="213">
        <v>14.2</v>
      </c>
      <c r="S52" s="213"/>
      <c r="T52" s="1026">
        <v>14.1</v>
      </c>
      <c r="U52" s="294"/>
      <c r="V52" s="198"/>
      <c r="W52" s="214"/>
    </row>
    <row r="53" spans="1:25" ht="13.5" customHeight="1">
      <c r="A53" s="198"/>
      <c r="B53" s="381"/>
      <c r="C53" s="145" t="s">
        <v>394</v>
      </c>
      <c r="D53" s="296"/>
      <c r="E53" s="296"/>
      <c r="F53" s="296"/>
      <c r="G53" s="296"/>
      <c r="H53" s="296"/>
      <c r="I53" s="198"/>
      <c r="J53" s="213">
        <v>1194.02</v>
      </c>
      <c r="K53" s="295"/>
      <c r="L53" s="213">
        <v>1207.17</v>
      </c>
      <c r="M53" s="213"/>
      <c r="N53" s="213">
        <v>1283.06</v>
      </c>
      <c r="O53" s="213"/>
      <c r="P53" s="1026">
        <v>1296.5999999999999</v>
      </c>
      <c r="Q53" s="213"/>
      <c r="R53" s="213">
        <v>5.2</v>
      </c>
      <c r="S53" s="213"/>
      <c r="T53" s="1026">
        <v>6.6</v>
      </c>
      <c r="U53" s="294"/>
      <c r="V53" s="198"/>
      <c r="W53" s="214"/>
    </row>
    <row r="54" spans="1:25" ht="13.5" customHeight="1">
      <c r="A54" s="198"/>
      <c r="B54" s="381"/>
      <c r="C54" s="145" t="s">
        <v>393</v>
      </c>
      <c r="D54" s="296"/>
      <c r="E54" s="296"/>
      <c r="F54" s="296"/>
      <c r="G54" s="296"/>
      <c r="H54" s="296"/>
      <c r="I54" s="198"/>
      <c r="J54" s="213">
        <v>769.62</v>
      </c>
      <c r="K54" s="295"/>
      <c r="L54" s="213">
        <v>778.87</v>
      </c>
      <c r="M54" s="213"/>
      <c r="N54" s="213">
        <v>862.07</v>
      </c>
      <c r="O54" s="213"/>
      <c r="P54" s="1026">
        <v>872.59</v>
      </c>
      <c r="Q54" s="213"/>
      <c r="R54" s="213">
        <v>13.1</v>
      </c>
      <c r="S54" s="213"/>
      <c r="T54" s="1026">
        <v>13.9</v>
      </c>
      <c r="U54" s="294"/>
      <c r="V54" s="198"/>
      <c r="W54" s="214"/>
      <c r="Y54" s="297"/>
    </row>
    <row r="55" spans="1:25" ht="13.5" customHeight="1">
      <c r="A55" s="198"/>
      <c r="B55" s="381"/>
      <c r="C55" s="145" t="s">
        <v>392</v>
      </c>
      <c r="D55" s="296"/>
      <c r="E55" s="296"/>
      <c r="F55" s="296"/>
      <c r="G55" s="296"/>
      <c r="H55" s="296"/>
      <c r="I55" s="198"/>
      <c r="J55" s="213">
        <v>1604.96</v>
      </c>
      <c r="K55" s="295"/>
      <c r="L55" s="213">
        <v>1623.07</v>
      </c>
      <c r="M55" s="213"/>
      <c r="N55" s="213">
        <v>1791.59</v>
      </c>
      <c r="O55" s="213"/>
      <c r="P55" s="1026">
        <v>1815.13</v>
      </c>
      <c r="Q55" s="213"/>
      <c r="R55" s="213">
        <v>8</v>
      </c>
      <c r="S55" s="213"/>
      <c r="T55" s="1026">
        <v>10</v>
      </c>
      <c r="U55" s="294"/>
      <c r="V55" s="198"/>
      <c r="W55" s="214"/>
    </row>
    <row r="56" spans="1:25" ht="13.5" customHeight="1">
      <c r="A56" s="198"/>
      <c r="B56" s="381"/>
      <c r="C56" s="145" t="s">
        <v>144</v>
      </c>
      <c r="D56" s="296"/>
      <c r="E56" s="296"/>
      <c r="F56" s="296"/>
      <c r="G56" s="296"/>
      <c r="H56" s="296"/>
      <c r="I56" s="198"/>
      <c r="J56" s="213">
        <v>891.07</v>
      </c>
      <c r="K56" s="295"/>
      <c r="L56" s="213">
        <v>946.21</v>
      </c>
      <c r="M56" s="213"/>
      <c r="N56" s="213">
        <v>990.86</v>
      </c>
      <c r="O56" s="213"/>
      <c r="P56" s="1026">
        <v>1062.04</v>
      </c>
      <c r="Q56" s="213"/>
      <c r="R56" s="213">
        <v>21.3</v>
      </c>
      <c r="S56" s="213"/>
      <c r="T56" s="1026">
        <v>19.100000000000001</v>
      </c>
      <c r="U56" s="294"/>
      <c r="V56" s="198"/>
      <c r="W56" s="214"/>
    </row>
    <row r="57" spans="1:25" ht="6.75" customHeight="1">
      <c r="A57" s="198"/>
      <c r="B57" s="381"/>
      <c r="C57" s="145"/>
      <c r="D57" s="296"/>
      <c r="E57" s="296"/>
      <c r="F57" s="296"/>
      <c r="G57" s="296"/>
      <c r="H57" s="296"/>
      <c r="I57" s="198"/>
      <c r="J57" s="213"/>
      <c r="K57" s="295"/>
      <c r="L57" s="213"/>
      <c r="M57" s="295"/>
      <c r="N57" s="213"/>
      <c r="O57" s="295"/>
      <c r="P57" s="213"/>
      <c r="Q57" s="295"/>
      <c r="R57" s="213"/>
      <c r="S57" s="213"/>
      <c r="T57" s="213"/>
      <c r="U57" s="294"/>
      <c r="V57" s="198"/>
      <c r="W57" s="214"/>
    </row>
    <row r="58" spans="1:25" ht="14.25" customHeight="1">
      <c r="A58" s="198"/>
      <c r="B58" s="381"/>
      <c r="C58" s="293" t="s">
        <v>434</v>
      </c>
      <c r="D58" s="200"/>
      <c r="E58" s="201"/>
      <c r="F58" s="290"/>
      <c r="G58" s="290"/>
      <c r="H58" s="386" t="s">
        <v>614</v>
      </c>
      <c r="I58" s="290"/>
      <c r="J58" s="198"/>
      <c r="K58" s="206"/>
      <c r="L58" s="206"/>
      <c r="M58" s="206"/>
      <c r="N58" s="218"/>
      <c r="O58" s="291"/>
      <c r="P58" s="290"/>
      <c r="Q58" s="290"/>
      <c r="R58" s="290"/>
      <c r="S58" s="290"/>
      <c r="T58" s="290"/>
      <c r="U58" s="207"/>
      <c r="V58" s="198"/>
      <c r="Y58" s="292"/>
    </row>
    <row r="59" spans="1:25" ht="10.5" customHeight="1">
      <c r="A59" s="198"/>
      <c r="B59" s="381"/>
      <c r="C59" s="292" t="s">
        <v>549</v>
      </c>
      <c r="D59" s="200"/>
      <c r="E59" s="201"/>
      <c r="F59" s="290"/>
      <c r="G59" s="290"/>
      <c r="H59" s="217"/>
      <c r="I59" s="290"/>
      <c r="J59" s="198"/>
      <c r="K59" s="206"/>
      <c r="L59" s="206"/>
      <c r="M59" s="206"/>
      <c r="N59" s="218"/>
      <c r="O59" s="291"/>
      <c r="P59" s="290"/>
      <c r="Q59" s="290"/>
      <c r="R59" s="290"/>
      <c r="S59" s="290"/>
      <c r="T59" s="290"/>
      <c r="U59" s="207"/>
      <c r="V59" s="198"/>
    </row>
    <row r="60" spans="1:25" ht="19.5" customHeight="1">
      <c r="A60" s="198"/>
      <c r="B60" s="381"/>
      <c r="C60" s="1809" t="s">
        <v>550</v>
      </c>
      <c r="D60" s="1809"/>
      <c r="E60" s="1809"/>
      <c r="F60" s="1809"/>
      <c r="G60" s="1809"/>
      <c r="H60" s="1809"/>
      <c r="I60" s="1809"/>
      <c r="J60" s="1809"/>
      <c r="K60" s="1809"/>
      <c r="L60" s="1809"/>
      <c r="M60" s="1809"/>
      <c r="N60" s="1809"/>
      <c r="O60" s="1809"/>
      <c r="P60" s="1809"/>
      <c r="Q60" s="1809"/>
      <c r="R60" s="1809"/>
      <c r="S60" s="1809"/>
      <c r="T60" s="1809"/>
      <c r="U60" s="207"/>
      <c r="V60" s="198"/>
    </row>
    <row r="61" spans="1:25" ht="2.25" customHeight="1">
      <c r="A61" s="198"/>
      <c r="B61" s="381"/>
      <c r="C61" s="318"/>
      <c r="D61" s="318"/>
      <c r="E61" s="318"/>
      <c r="F61" s="318"/>
      <c r="G61" s="318"/>
      <c r="H61" s="318"/>
      <c r="I61" s="318"/>
      <c r="J61" s="318"/>
      <c r="K61" s="318"/>
      <c r="L61" s="318"/>
      <c r="M61" s="318"/>
      <c r="N61" s="318"/>
      <c r="O61" s="318"/>
      <c r="P61" s="318"/>
      <c r="Q61" s="318"/>
      <c r="R61" s="318"/>
      <c r="S61" s="318"/>
      <c r="T61" s="318"/>
      <c r="U61" s="207"/>
      <c r="V61" s="198"/>
    </row>
    <row r="62" spans="1:25">
      <c r="A62" s="198"/>
      <c r="B62" s="385">
        <v>14</v>
      </c>
      <c r="C62" s="1802" t="str">
        <f>+'6populacao3'!C63:E63</f>
        <v xml:space="preserve"> Julho de 2013 </v>
      </c>
      <c r="D62" s="1802"/>
      <c r="E62" s="200"/>
      <c r="F62" s="200"/>
      <c r="G62" s="200"/>
      <c r="H62" s="200"/>
      <c r="I62" s="200"/>
      <c r="J62" s="200"/>
      <c r="K62" s="200"/>
      <c r="L62" s="200"/>
      <c r="M62" s="200"/>
      <c r="N62" s="200"/>
      <c r="O62" s="200"/>
      <c r="P62" s="200"/>
      <c r="Q62" s="200"/>
      <c r="R62" s="200"/>
      <c r="S62" s="200"/>
      <c r="T62" s="200"/>
      <c r="V62" s="198"/>
    </row>
    <row r="65" spans="6:21">
      <c r="F65" s="214"/>
    </row>
    <row r="70" spans="6:21" ht="4.5" customHeight="1"/>
    <row r="73" spans="6:21" ht="8.25" customHeight="1"/>
    <row r="75" spans="6:21" ht="9" customHeight="1">
      <c r="U75" s="219"/>
    </row>
    <row r="76" spans="6:21" ht="8.25" customHeight="1">
      <c r="T76" s="1612"/>
      <c r="U76" s="1612"/>
    </row>
    <row r="77" spans="6:21" ht="9.75" customHeight="1"/>
  </sheetData>
  <mergeCells count="27">
    <mergeCell ref="C62:D62"/>
    <mergeCell ref="T76:U76"/>
    <mergeCell ref="R16:T16"/>
    <mergeCell ref="N16:P16"/>
    <mergeCell ref="J16:L16"/>
    <mergeCell ref="C35:T35"/>
    <mergeCell ref="C36:D37"/>
    <mergeCell ref="J37:L37"/>
    <mergeCell ref="N37:P37"/>
    <mergeCell ref="R37:T37"/>
    <mergeCell ref="C60:T60"/>
    <mergeCell ref="C15:D16"/>
    <mergeCell ref="C31:F31"/>
    <mergeCell ref="G34:H34"/>
    <mergeCell ref="J34:L34"/>
    <mergeCell ref="N34:P34"/>
    <mergeCell ref="R34:T34"/>
    <mergeCell ref="P1:U1"/>
    <mergeCell ref="C5:D6"/>
    <mergeCell ref="C8:F10"/>
    <mergeCell ref="H8:H10"/>
    <mergeCell ref="J8:J10"/>
    <mergeCell ref="L8:L10"/>
    <mergeCell ref="N8:N10"/>
    <mergeCell ref="P8:P10"/>
    <mergeCell ref="R8:R10"/>
    <mergeCell ref="T8:T10"/>
  </mergeCells>
  <printOptions horizontalCentered="1"/>
  <pageMargins left="0.15748031496062992" right="0.15748031496062992" top="0.19685039370078741" bottom="0.19685039370078741" header="0" footer="0"/>
  <pageSetup paperSize="9" orientation="portrait" r:id="rId1"/>
  <headerFooter alignWithMargins="0"/>
  <drawing r:id="rId2"/>
</worksheet>
</file>

<file path=xl/worksheets/sheet13.xml><?xml version="1.0" encoding="utf-8"?>
<worksheet xmlns="http://schemas.openxmlformats.org/spreadsheetml/2006/main" xmlns:r="http://schemas.openxmlformats.org/officeDocument/2006/relationships">
  <sheetPr codeName="Folha13">
    <tabColor theme="7"/>
  </sheetPr>
  <dimension ref="A1:IN89"/>
  <sheetViews>
    <sheetView workbookViewId="0"/>
  </sheetViews>
  <sheetFormatPr defaultRowHeight="12.75"/>
  <cols>
    <col min="1" max="1" width="1" style="127" customWidth="1"/>
    <col min="2" max="2" width="2.5703125" style="127" customWidth="1"/>
    <col min="3" max="3" width="2.28515625" style="127" customWidth="1"/>
    <col min="4" max="4" width="37.42578125" style="127" customWidth="1"/>
    <col min="5" max="5" width="0.5703125" style="1" customWidth="1"/>
    <col min="6" max="6" width="6.42578125" style="127" customWidth="1"/>
    <col min="7" max="7" width="6.85546875" style="127" customWidth="1"/>
    <col min="8" max="8" width="0.5703125" style="127" customWidth="1"/>
    <col min="9" max="9" width="6.42578125" style="127" customWidth="1"/>
    <col min="10" max="10" width="6.85546875" style="127" customWidth="1"/>
    <col min="11" max="11" width="0.5703125" style="127" customWidth="1"/>
    <col min="12" max="12" width="6.42578125" style="127" customWidth="1"/>
    <col min="13" max="13" width="6.85546875" style="127" customWidth="1"/>
    <col min="14" max="14" width="0.5703125" style="127" customWidth="1"/>
    <col min="15" max="15" width="6.42578125" style="127" customWidth="1"/>
    <col min="16" max="16" width="6.85546875" style="127" customWidth="1"/>
    <col min="17" max="17" width="2.5703125" style="127" customWidth="1"/>
    <col min="18" max="18" width="1" style="127" customWidth="1"/>
    <col min="19" max="16384" width="9.140625" style="127"/>
  </cols>
  <sheetData>
    <row r="1" spans="1:18" ht="13.5" customHeight="1">
      <c r="A1" s="4"/>
      <c r="B1" s="1819" t="s">
        <v>479</v>
      </c>
      <c r="C1" s="1819"/>
      <c r="D1" s="1819"/>
      <c r="E1" s="343"/>
      <c r="F1" s="349"/>
      <c r="G1" s="349"/>
      <c r="H1" s="349"/>
      <c r="I1" s="349"/>
      <c r="J1" s="349"/>
      <c r="K1" s="349"/>
      <c r="L1" s="349"/>
      <c r="M1" s="349"/>
      <c r="N1" s="349"/>
      <c r="O1" s="349"/>
      <c r="P1" s="349"/>
      <c r="Q1" s="411"/>
      <c r="R1" s="4"/>
    </row>
    <row r="2" spans="1:18" ht="6" customHeight="1">
      <c r="A2" s="4"/>
      <c r="B2" s="1716"/>
      <c r="C2" s="1716"/>
      <c r="D2" s="1716"/>
      <c r="E2" s="281"/>
      <c r="F2" s="8"/>
      <c r="G2" s="8"/>
      <c r="H2" s="8"/>
      <c r="I2" s="8"/>
      <c r="J2" s="8"/>
      <c r="K2" s="8"/>
      <c r="L2" s="8"/>
      <c r="M2" s="8"/>
      <c r="N2" s="8"/>
      <c r="O2" s="8"/>
      <c r="P2" s="8"/>
      <c r="Q2" s="910"/>
      <c r="R2" s="4"/>
    </row>
    <row r="3" spans="1:18" ht="13.5" customHeight="1" thickBot="1">
      <c r="A3" s="4"/>
      <c r="B3" s="8"/>
      <c r="C3" s="8"/>
      <c r="D3" s="8"/>
      <c r="E3" s="8"/>
      <c r="F3" s="891"/>
      <c r="G3" s="891"/>
      <c r="H3" s="891"/>
      <c r="I3" s="891"/>
      <c r="J3" s="891"/>
      <c r="K3" s="891"/>
      <c r="M3" s="891"/>
      <c r="N3" s="891"/>
      <c r="O3" s="891"/>
      <c r="P3" s="891" t="s">
        <v>78</v>
      </c>
      <c r="Q3" s="345"/>
      <c r="R3" s="4"/>
    </row>
    <row r="4" spans="1:18" s="12" customFormat="1" ht="13.5" customHeight="1" thickBot="1">
      <c r="A4" s="11"/>
      <c r="B4" s="19"/>
      <c r="C4" s="1816" t="s">
        <v>375</v>
      </c>
      <c r="D4" s="1817"/>
      <c r="E4" s="1817"/>
      <c r="F4" s="1817"/>
      <c r="G4" s="1817"/>
      <c r="H4" s="1817"/>
      <c r="I4" s="1817"/>
      <c r="J4" s="1817"/>
      <c r="K4" s="1817"/>
      <c r="L4" s="1817"/>
      <c r="M4" s="1817"/>
      <c r="N4" s="1817"/>
      <c r="O4" s="1817"/>
      <c r="P4" s="1818"/>
      <c r="Q4" s="345"/>
      <c r="R4" s="11"/>
    </row>
    <row r="5" spans="1:18" ht="4.5" customHeight="1">
      <c r="A5" s="4"/>
      <c r="B5" s="8"/>
      <c r="C5" s="1642" t="s">
        <v>106</v>
      </c>
      <c r="D5" s="1643"/>
      <c r="E5" s="888"/>
      <c r="F5" s="713"/>
      <c r="G5" s="713"/>
      <c r="H5" s="713"/>
      <c r="I5" s="713"/>
      <c r="J5" s="713"/>
      <c r="K5" s="713"/>
      <c r="L5" s="713"/>
      <c r="M5" s="713"/>
      <c r="N5" s="713"/>
      <c r="O5" s="713"/>
      <c r="P5" s="713"/>
      <c r="Q5" s="345"/>
      <c r="R5" s="4"/>
    </row>
    <row r="6" spans="1:18" ht="13.5" customHeight="1">
      <c r="A6" s="4"/>
      <c r="B6" s="8"/>
      <c r="C6" s="1643"/>
      <c r="D6" s="1643"/>
      <c r="E6" s="888"/>
      <c r="F6" s="1663">
        <v>2011</v>
      </c>
      <c r="G6" s="1663"/>
      <c r="H6" s="1663"/>
      <c r="I6" s="1663"/>
      <c r="J6" s="1663"/>
      <c r="K6" s="1663"/>
      <c r="L6" s="1663"/>
      <c r="M6" s="1663"/>
      <c r="N6" s="886"/>
      <c r="O6" s="1645">
        <v>2012</v>
      </c>
      <c r="P6" s="1645"/>
      <c r="Q6" s="345"/>
      <c r="R6" s="4"/>
    </row>
    <row r="7" spans="1:18" ht="13.5" customHeight="1">
      <c r="A7" s="4"/>
      <c r="B7" s="8"/>
      <c r="C7" s="959"/>
      <c r="D7" s="959"/>
      <c r="E7" s="888"/>
      <c r="F7" s="1663" t="s">
        <v>109</v>
      </c>
      <c r="G7" s="1663"/>
      <c r="H7" s="8"/>
      <c r="I7" s="1663" t="s">
        <v>108</v>
      </c>
      <c r="J7" s="1663"/>
      <c r="K7" s="8"/>
      <c r="L7" s="1663" t="s">
        <v>107</v>
      </c>
      <c r="M7" s="1663"/>
      <c r="N7" s="8"/>
      <c r="O7" s="1663" t="s">
        <v>110</v>
      </c>
      <c r="P7" s="1663"/>
      <c r="Q7" s="345"/>
      <c r="R7" s="4"/>
    </row>
    <row r="8" spans="1:18" ht="13.5" customHeight="1">
      <c r="A8" s="4"/>
      <c r="B8" s="8"/>
      <c r="C8" s="888"/>
      <c r="D8" s="888"/>
      <c r="E8" s="888"/>
      <c r="F8" s="892" t="s">
        <v>376</v>
      </c>
      <c r="G8" s="892" t="s">
        <v>377</v>
      </c>
      <c r="H8" s="786"/>
      <c r="I8" s="892" t="s">
        <v>376</v>
      </c>
      <c r="J8" s="892" t="s">
        <v>377</v>
      </c>
      <c r="K8" s="786"/>
      <c r="L8" s="892" t="s">
        <v>376</v>
      </c>
      <c r="M8" s="892" t="s">
        <v>377</v>
      </c>
      <c r="N8" s="786"/>
      <c r="O8" s="892" t="s">
        <v>376</v>
      </c>
      <c r="P8" s="892" t="s">
        <v>377</v>
      </c>
      <c r="Q8" s="914"/>
      <c r="R8" s="4"/>
    </row>
    <row r="9" spans="1:18" s="966" customFormat="1" ht="23.25" customHeight="1">
      <c r="A9" s="960"/>
      <c r="B9" s="961"/>
      <c r="C9" s="1813" t="s">
        <v>76</v>
      </c>
      <c r="D9" s="1813"/>
      <c r="E9" s="962"/>
      <c r="F9" s="963">
        <v>5.04</v>
      </c>
      <c r="G9" s="964">
        <v>872.31</v>
      </c>
      <c r="H9" s="965"/>
      <c r="I9" s="963">
        <v>5.05</v>
      </c>
      <c r="J9" s="964">
        <v>874.38</v>
      </c>
      <c r="K9" s="965"/>
      <c r="L9" s="963">
        <v>5.0999999999999996</v>
      </c>
      <c r="M9" s="964">
        <v>874.9</v>
      </c>
      <c r="N9" s="965"/>
      <c r="O9" s="963">
        <v>5.08</v>
      </c>
      <c r="P9" s="964">
        <v>879.43</v>
      </c>
      <c r="Q9" s="1307"/>
      <c r="R9" s="960"/>
    </row>
    <row r="10" spans="1:18" ht="18.75" customHeight="1">
      <c r="A10" s="4"/>
      <c r="B10" s="8"/>
      <c r="C10" s="145" t="s">
        <v>105</v>
      </c>
      <c r="D10" s="18"/>
      <c r="E10" s="888"/>
      <c r="F10" s="274">
        <v>11.7</v>
      </c>
      <c r="G10" s="282">
        <v>2002.76</v>
      </c>
      <c r="H10" s="967"/>
      <c r="I10" s="274">
        <v>11.8</v>
      </c>
      <c r="J10" s="282">
        <v>2021.36</v>
      </c>
      <c r="K10" s="967"/>
      <c r="L10" s="274">
        <v>11.87</v>
      </c>
      <c r="M10" s="282">
        <v>2032.02</v>
      </c>
      <c r="N10" s="967"/>
      <c r="O10" s="274">
        <v>11.87</v>
      </c>
      <c r="P10" s="282">
        <v>2034.98</v>
      </c>
      <c r="Q10" s="914"/>
      <c r="R10" s="4"/>
    </row>
    <row r="11" spans="1:18" ht="18.75" customHeight="1">
      <c r="A11" s="4"/>
      <c r="B11" s="8"/>
      <c r="C11" s="145" t="s">
        <v>104</v>
      </c>
      <c r="D11" s="18"/>
      <c r="E11" s="888"/>
      <c r="F11" s="274">
        <v>4.2</v>
      </c>
      <c r="G11" s="282">
        <v>727.82</v>
      </c>
      <c r="H11" s="967"/>
      <c r="I11" s="274">
        <v>4.2</v>
      </c>
      <c r="J11" s="282">
        <v>728.21</v>
      </c>
      <c r="K11" s="967"/>
      <c r="L11" s="274">
        <v>4.22</v>
      </c>
      <c r="M11" s="282">
        <v>730.47</v>
      </c>
      <c r="N11" s="967"/>
      <c r="O11" s="274">
        <v>4.2</v>
      </c>
      <c r="P11" s="282">
        <v>732.31</v>
      </c>
      <c r="Q11" s="914"/>
      <c r="R11" s="4"/>
    </row>
    <row r="12" spans="1:18" ht="18.75" customHeight="1">
      <c r="A12" s="4"/>
      <c r="B12" s="8"/>
      <c r="C12" s="145" t="s">
        <v>103</v>
      </c>
      <c r="D12" s="18"/>
      <c r="E12" s="888"/>
      <c r="F12" s="274">
        <v>4.18</v>
      </c>
      <c r="G12" s="282">
        <v>722.95</v>
      </c>
      <c r="H12" s="967"/>
      <c r="I12" s="274">
        <v>4.12</v>
      </c>
      <c r="J12" s="282">
        <v>714.3</v>
      </c>
      <c r="K12" s="967"/>
      <c r="L12" s="274">
        <v>4.2</v>
      </c>
      <c r="M12" s="282">
        <v>719.86</v>
      </c>
      <c r="N12" s="967"/>
      <c r="O12" s="274">
        <v>4.2</v>
      </c>
      <c r="P12" s="282">
        <v>726.6</v>
      </c>
      <c r="Q12" s="914"/>
      <c r="R12" s="4"/>
    </row>
    <row r="13" spans="1:18" ht="18.75" customHeight="1">
      <c r="A13" s="4"/>
      <c r="B13" s="8"/>
      <c r="C13" s="145" t="s">
        <v>102</v>
      </c>
      <c r="D13" s="18"/>
      <c r="E13" s="888"/>
      <c r="F13" s="274">
        <v>7.23</v>
      </c>
      <c r="G13" s="282">
        <v>1253.0899999999999</v>
      </c>
      <c r="H13" s="967"/>
      <c r="I13" s="274">
        <v>7.27</v>
      </c>
      <c r="J13" s="282">
        <v>1260.08</v>
      </c>
      <c r="K13" s="967"/>
      <c r="L13" s="274">
        <v>7.28</v>
      </c>
      <c r="M13" s="282">
        <v>1260.1600000000001</v>
      </c>
      <c r="N13" s="967"/>
      <c r="O13" s="274">
        <v>7.3</v>
      </c>
      <c r="P13" s="282">
        <v>1264.25</v>
      </c>
      <c r="Q13" s="914"/>
      <c r="R13" s="4"/>
    </row>
    <row r="14" spans="1:18" ht="18.75" customHeight="1">
      <c r="A14" s="4"/>
      <c r="B14" s="8"/>
      <c r="C14" s="145" t="s">
        <v>101</v>
      </c>
      <c r="D14" s="18"/>
      <c r="E14" s="888"/>
      <c r="F14" s="274">
        <v>4.5999999999999996</v>
      </c>
      <c r="G14" s="282">
        <v>803.47</v>
      </c>
      <c r="H14" s="967"/>
      <c r="I14" s="274">
        <v>4.5999999999999996</v>
      </c>
      <c r="J14" s="282">
        <v>796.71</v>
      </c>
      <c r="K14" s="967"/>
      <c r="L14" s="274">
        <v>4.57</v>
      </c>
      <c r="M14" s="282">
        <v>791.17</v>
      </c>
      <c r="N14" s="967"/>
      <c r="O14" s="274">
        <v>4.62</v>
      </c>
      <c r="P14" s="282">
        <v>800.67</v>
      </c>
      <c r="Q14" s="914"/>
      <c r="R14" s="4"/>
    </row>
    <row r="15" spans="1:18" ht="18.75" customHeight="1">
      <c r="A15" s="4"/>
      <c r="B15" s="8"/>
      <c r="C15" s="145" t="s">
        <v>100</v>
      </c>
      <c r="D15" s="18"/>
      <c r="E15" s="888"/>
      <c r="F15" s="274">
        <v>4.37</v>
      </c>
      <c r="G15" s="282">
        <v>755.74</v>
      </c>
      <c r="H15" s="967"/>
      <c r="I15" s="274">
        <v>4.4000000000000004</v>
      </c>
      <c r="J15" s="282">
        <v>753.24</v>
      </c>
      <c r="K15" s="967"/>
      <c r="L15" s="274">
        <v>4.37</v>
      </c>
      <c r="M15" s="282">
        <v>756.27</v>
      </c>
      <c r="N15" s="967"/>
      <c r="O15" s="274">
        <v>4.38</v>
      </c>
      <c r="P15" s="282">
        <v>757.96</v>
      </c>
      <c r="Q15" s="914"/>
      <c r="R15" s="4"/>
    </row>
    <row r="16" spans="1:18" ht="18.75" customHeight="1">
      <c r="A16" s="4"/>
      <c r="B16" s="8"/>
      <c r="C16" s="145" t="s">
        <v>99</v>
      </c>
      <c r="D16" s="18"/>
      <c r="E16" s="888"/>
      <c r="F16" s="274">
        <v>4.4000000000000004</v>
      </c>
      <c r="G16" s="282">
        <v>760.79</v>
      </c>
      <c r="H16" s="967"/>
      <c r="I16" s="274">
        <v>4.34</v>
      </c>
      <c r="J16" s="282">
        <v>753.08</v>
      </c>
      <c r="K16" s="967"/>
      <c r="L16" s="274">
        <v>4.38</v>
      </c>
      <c r="M16" s="282">
        <v>758.38</v>
      </c>
      <c r="N16" s="967"/>
      <c r="O16" s="274">
        <v>4.38</v>
      </c>
      <c r="P16" s="282">
        <v>759.01</v>
      </c>
      <c r="Q16" s="914"/>
      <c r="R16" s="4"/>
    </row>
    <row r="17" spans="1:20" ht="18.75" customHeight="1">
      <c r="A17" s="4"/>
      <c r="B17" s="8"/>
      <c r="C17" s="145" t="s">
        <v>98</v>
      </c>
      <c r="D17" s="18"/>
      <c r="E17" s="888"/>
      <c r="F17" s="274">
        <v>4.3</v>
      </c>
      <c r="G17" s="282">
        <v>739.48</v>
      </c>
      <c r="H17" s="967"/>
      <c r="I17" s="274">
        <v>4.32</v>
      </c>
      <c r="J17" s="282">
        <v>748.74</v>
      </c>
      <c r="K17" s="967"/>
      <c r="L17" s="274">
        <v>4.32</v>
      </c>
      <c r="M17" s="282">
        <v>749.33</v>
      </c>
      <c r="N17" s="967"/>
      <c r="O17" s="274">
        <v>4.34</v>
      </c>
      <c r="P17" s="282">
        <v>752.81</v>
      </c>
      <c r="Q17" s="914"/>
      <c r="R17" s="4"/>
    </row>
    <row r="18" spans="1:20" ht="18.75" customHeight="1">
      <c r="A18" s="4"/>
      <c r="B18" s="8"/>
      <c r="C18" s="145" t="s">
        <v>97</v>
      </c>
      <c r="D18" s="18"/>
      <c r="E18" s="888"/>
      <c r="F18" s="274">
        <v>4.24</v>
      </c>
      <c r="G18" s="282">
        <v>735.16</v>
      </c>
      <c r="H18" s="967"/>
      <c r="I18" s="274">
        <v>4.28</v>
      </c>
      <c r="J18" s="282">
        <v>742.59</v>
      </c>
      <c r="K18" s="967"/>
      <c r="L18" s="274">
        <v>4.29</v>
      </c>
      <c r="M18" s="282">
        <v>743.41</v>
      </c>
      <c r="N18" s="967"/>
      <c r="O18" s="274">
        <v>4.4000000000000004</v>
      </c>
      <c r="P18" s="282">
        <v>752.97</v>
      </c>
      <c r="Q18" s="914"/>
      <c r="R18" s="4"/>
    </row>
    <row r="19" spans="1:20" ht="18.75" customHeight="1">
      <c r="A19" s="4"/>
      <c r="B19" s="8"/>
      <c r="C19" s="145" t="s">
        <v>96</v>
      </c>
      <c r="D19" s="18"/>
      <c r="E19" s="888"/>
      <c r="F19" s="274">
        <v>4.75</v>
      </c>
      <c r="G19" s="282">
        <v>823.49</v>
      </c>
      <c r="H19" s="967"/>
      <c r="I19" s="274">
        <v>4.9000000000000004</v>
      </c>
      <c r="J19" s="282">
        <v>842.44</v>
      </c>
      <c r="K19" s="967"/>
      <c r="L19" s="274">
        <v>4.9000000000000004</v>
      </c>
      <c r="M19" s="282">
        <v>842.33</v>
      </c>
      <c r="N19" s="967"/>
      <c r="O19" s="274">
        <v>4.84</v>
      </c>
      <c r="P19" s="282">
        <v>838.39</v>
      </c>
      <c r="Q19" s="914"/>
      <c r="R19" s="4"/>
    </row>
    <row r="20" spans="1:20" ht="18.75" customHeight="1">
      <c r="A20" s="4"/>
      <c r="B20" s="8"/>
      <c r="C20" s="145" t="s">
        <v>95</v>
      </c>
      <c r="D20" s="18"/>
      <c r="E20" s="888"/>
      <c r="F20" s="274">
        <v>5.01</v>
      </c>
      <c r="G20" s="282">
        <v>867.24</v>
      </c>
      <c r="H20" s="967"/>
      <c r="I20" s="274">
        <v>5</v>
      </c>
      <c r="J20" s="282">
        <v>869.62</v>
      </c>
      <c r="K20" s="967"/>
      <c r="L20" s="274">
        <v>5.01</v>
      </c>
      <c r="M20" s="282">
        <v>866.97</v>
      </c>
      <c r="N20" s="967"/>
      <c r="O20" s="274">
        <v>5.0999999999999996</v>
      </c>
      <c r="P20" s="282">
        <v>877.45</v>
      </c>
      <c r="Q20" s="914"/>
      <c r="R20" s="4"/>
    </row>
    <row r="21" spans="1:20" ht="18.75" customHeight="1">
      <c r="A21" s="4"/>
      <c r="B21" s="8"/>
      <c r="C21" s="145" t="s">
        <v>94</v>
      </c>
      <c r="D21" s="18"/>
      <c r="E21" s="20"/>
      <c r="F21" s="274">
        <v>4.25</v>
      </c>
      <c r="G21" s="282">
        <v>735.91</v>
      </c>
      <c r="H21" s="967"/>
      <c r="I21" s="274">
        <v>4.3</v>
      </c>
      <c r="J21" s="282">
        <v>740.51</v>
      </c>
      <c r="K21" s="967"/>
      <c r="L21" s="274">
        <v>4.3</v>
      </c>
      <c r="M21" s="282">
        <v>744.29</v>
      </c>
      <c r="N21" s="967"/>
      <c r="O21" s="274">
        <v>4.3</v>
      </c>
      <c r="P21" s="282">
        <v>746.37</v>
      </c>
      <c r="Q21" s="914"/>
      <c r="R21" s="4"/>
    </row>
    <row r="22" spans="1:20" ht="18.75" customHeight="1">
      <c r="A22" s="4"/>
      <c r="B22" s="8"/>
      <c r="C22" s="145" t="s">
        <v>93</v>
      </c>
      <c r="D22" s="18"/>
      <c r="E22" s="888"/>
      <c r="F22" s="274">
        <v>4.8</v>
      </c>
      <c r="G22" s="282">
        <v>833.76</v>
      </c>
      <c r="H22" s="967"/>
      <c r="I22" s="274">
        <v>4.82</v>
      </c>
      <c r="J22" s="282">
        <v>836.33</v>
      </c>
      <c r="K22" s="967"/>
      <c r="L22" s="274">
        <v>4.9000000000000004</v>
      </c>
      <c r="M22" s="282">
        <v>848.78</v>
      </c>
      <c r="N22" s="967"/>
      <c r="O22" s="274">
        <v>4.9000000000000004</v>
      </c>
      <c r="P22" s="282">
        <v>855.43</v>
      </c>
      <c r="Q22" s="914"/>
      <c r="R22" s="4"/>
    </row>
    <row r="23" spans="1:20" ht="18.75" customHeight="1">
      <c r="A23" s="4"/>
      <c r="B23" s="8"/>
      <c r="C23" s="145" t="s">
        <v>92</v>
      </c>
      <c r="D23" s="18"/>
      <c r="E23" s="888"/>
      <c r="F23" s="274">
        <v>4.8</v>
      </c>
      <c r="G23" s="282">
        <v>832.03</v>
      </c>
      <c r="H23" s="967"/>
      <c r="I23" s="274">
        <v>4.78</v>
      </c>
      <c r="J23" s="282">
        <v>828.92</v>
      </c>
      <c r="K23" s="967"/>
      <c r="L23" s="274">
        <v>4.8</v>
      </c>
      <c r="M23" s="282">
        <v>831.63</v>
      </c>
      <c r="N23" s="967"/>
      <c r="O23" s="274">
        <v>4.82</v>
      </c>
      <c r="P23" s="282">
        <v>835.32</v>
      </c>
      <c r="Q23" s="914"/>
      <c r="R23" s="4"/>
    </row>
    <row r="24" spans="1:20" ht="18.75" customHeight="1">
      <c r="A24" s="4"/>
      <c r="B24" s="8"/>
      <c r="C24" s="145" t="s">
        <v>91</v>
      </c>
      <c r="D24" s="18"/>
      <c r="E24" s="888"/>
      <c r="F24" s="274">
        <v>4.5999999999999996</v>
      </c>
      <c r="G24" s="282">
        <v>798.3</v>
      </c>
      <c r="H24" s="967"/>
      <c r="I24" s="274">
        <v>4.7</v>
      </c>
      <c r="J24" s="282">
        <v>803.97</v>
      </c>
      <c r="K24" s="967"/>
      <c r="L24" s="274">
        <v>4.7</v>
      </c>
      <c r="M24" s="282">
        <v>804.48</v>
      </c>
      <c r="N24" s="967"/>
      <c r="O24" s="274">
        <v>4.7</v>
      </c>
      <c r="P24" s="282">
        <v>806.02</v>
      </c>
      <c r="Q24" s="914"/>
      <c r="R24" s="4"/>
    </row>
    <row r="25" spans="1:20" ht="18.75" customHeight="1">
      <c r="A25" s="4"/>
      <c r="B25" s="8"/>
      <c r="C25" s="145" t="s">
        <v>90</v>
      </c>
      <c r="D25" s="18"/>
      <c r="E25" s="20"/>
      <c r="F25" s="274">
        <v>3.71</v>
      </c>
      <c r="G25" s="282">
        <v>642.36</v>
      </c>
      <c r="H25" s="967"/>
      <c r="I25" s="274">
        <v>3.75</v>
      </c>
      <c r="J25" s="282">
        <v>648.67999999999995</v>
      </c>
      <c r="K25" s="967"/>
      <c r="L25" s="274">
        <v>3.76</v>
      </c>
      <c r="M25" s="282">
        <v>649.82000000000005</v>
      </c>
      <c r="N25" s="967"/>
      <c r="O25" s="274">
        <v>3.79</v>
      </c>
      <c r="P25" s="282">
        <v>656.76</v>
      </c>
      <c r="Q25" s="914"/>
      <c r="R25" s="4"/>
    </row>
    <row r="26" spans="1:20" ht="30" customHeight="1" thickBot="1">
      <c r="A26" s="4"/>
      <c r="B26" s="8"/>
      <c r="C26" s="888"/>
      <c r="D26" s="888"/>
      <c r="E26" s="888"/>
      <c r="F26" s="968"/>
      <c r="G26" s="968"/>
      <c r="H26" s="968"/>
      <c r="I26" s="968"/>
      <c r="J26" s="968"/>
      <c r="K26" s="968"/>
      <c r="L26" s="969"/>
      <c r="M26" s="968"/>
      <c r="N26" s="968"/>
      <c r="O26" s="968"/>
      <c r="P26" s="968"/>
      <c r="Q26" s="914"/>
      <c r="R26" s="4"/>
    </row>
    <row r="27" spans="1:20" s="12" customFormat="1" ht="13.5" customHeight="1" thickBot="1">
      <c r="A27" s="11"/>
      <c r="B27" s="19"/>
      <c r="C27" s="1816" t="s">
        <v>378</v>
      </c>
      <c r="D27" s="1817"/>
      <c r="E27" s="1817"/>
      <c r="F27" s="1817"/>
      <c r="G27" s="1817"/>
      <c r="H27" s="1817"/>
      <c r="I27" s="1817"/>
      <c r="J27" s="1817"/>
      <c r="K27" s="1817"/>
      <c r="L27" s="1817"/>
      <c r="M27" s="1817"/>
      <c r="N27" s="1817"/>
      <c r="O27" s="1817"/>
      <c r="P27" s="1818"/>
      <c r="Q27" s="914"/>
      <c r="R27" s="11"/>
    </row>
    <row r="28" spans="1:20" ht="4.5" customHeight="1">
      <c r="A28" s="4"/>
      <c r="B28" s="8"/>
      <c r="C28" s="1642" t="s">
        <v>106</v>
      </c>
      <c r="D28" s="1643"/>
      <c r="E28" s="888"/>
      <c r="F28" s="888"/>
      <c r="G28" s="888"/>
      <c r="H28" s="888"/>
      <c r="I28" s="888"/>
      <c r="J28" s="888"/>
      <c r="K28" s="888"/>
      <c r="L28" s="888"/>
      <c r="M28" s="888"/>
      <c r="N28" s="888"/>
      <c r="O28" s="888"/>
      <c r="P28" s="888"/>
      <c r="Q28" s="914"/>
      <c r="R28" s="4"/>
    </row>
    <row r="29" spans="1:20" ht="13.5" customHeight="1">
      <c r="A29" s="4"/>
      <c r="B29" s="8"/>
      <c r="C29" s="1643"/>
      <c r="D29" s="1643"/>
      <c r="E29" s="888"/>
      <c r="F29" s="1663">
        <v>2012</v>
      </c>
      <c r="G29" s="1663"/>
      <c r="H29" s="1663"/>
      <c r="I29" s="1663"/>
      <c r="J29" s="1663"/>
      <c r="K29" s="1663"/>
      <c r="L29" s="1663"/>
      <c r="M29" s="1663"/>
      <c r="N29" s="886"/>
      <c r="O29" s="1663">
        <v>2013</v>
      </c>
      <c r="P29" s="1663"/>
      <c r="Q29" s="914"/>
      <c r="R29" s="4"/>
    </row>
    <row r="30" spans="1:20" ht="13.5" customHeight="1">
      <c r="A30" s="4"/>
      <c r="B30" s="8"/>
      <c r="C30" s="888"/>
      <c r="D30" s="888"/>
      <c r="E30" s="888"/>
      <c r="F30" s="1663" t="s">
        <v>109</v>
      </c>
      <c r="G30" s="1663"/>
      <c r="H30" s="945"/>
      <c r="I30" s="1663" t="s">
        <v>108</v>
      </c>
      <c r="J30" s="1663"/>
      <c r="K30" s="945"/>
      <c r="L30" s="1663" t="s">
        <v>107</v>
      </c>
      <c r="M30" s="1663"/>
      <c r="N30" s="887"/>
      <c r="O30" s="1663" t="s">
        <v>110</v>
      </c>
      <c r="P30" s="1663"/>
      <c r="Q30" s="914"/>
      <c r="R30" s="4"/>
    </row>
    <row r="31" spans="1:20" ht="13.5" customHeight="1">
      <c r="A31" s="4"/>
      <c r="B31" s="8"/>
      <c r="C31" s="888"/>
      <c r="D31" s="888"/>
      <c r="E31" s="888"/>
      <c r="F31" s="892" t="s">
        <v>376</v>
      </c>
      <c r="G31" s="892" t="s">
        <v>377</v>
      </c>
      <c r="H31" s="786"/>
      <c r="I31" s="892" t="s">
        <v>376</v>
      </c>
      <c r="J31" s="892" t="s">
        <v>377</v>
      </c>
      <c r="K31" s="786"/>
      <c r="L31" s="892" t="s">
        <v>376</v>
      </c>
      <c r="M31" s="892" t="s">
        <v>377</v>
      </c>
      <c r="N31" s="1"/>
      <c r="O31" s="892" t="s">
        <v>376</v>
      </c>
      <c r="P31" s="892" t="s">
        <v>377</v>
      </c>
      <c r="Q31" s="914"/>
      <c r="R31" s="4"/>
    </row>
    <row r="32" spans="1:20" s="966" customFormat="1" ht="23.25" customHeight="1">
      <c r="A32" s="960"/>
      <c r="B32" s="961"/>
      <c r="C32" s="1813" t="s">
        <v>76</v>
      </c>
      <c r="D32" s="1813"/>
      <c r="E32" s="962"/>
      <c r="F32" s="963">
        <v>5.24</v>
      </c>
      <c r="G32" s="970">
        <v>907.79</v>
      </c>
      <c r="H32" s="971"/>
      <c r="I32" s="963">
        <v>5.23</v>
      </c>
      <c r="J32" s="970">
        <v>905.58</v>
      </c>
      <c r="K32" s="972"/>
      <c r="L32" s="963">
        <v>5.27</v>
      </c>
      <c r="M32" s="970">
        <v>913.08</v>
      </c>
      <c r="N32" s="973"/>
      <c r="O32" s="963">
        <v>5.28</v>
      </c>
      <c r="P32" s="974">
        <v>915</v>
      </c>
      <c r="Q32" s="1307"/>
      <c r="R32" s="960"/>
      <c r="T32" s="975"/>
    </row>
    <row r="33" spans="1:248" ht="18" customHeight="1">
      <c r="A33" s="4"/>
      <c r="B33" s="8"/>
      <c r="C33" s="322" t="s">
        <v>494</v>
      </c>
      <c r="D33" s="18"/>
      <c r="E33" s="888"/>
      <c r="F33" s="274">
        <v>12.2</v>
      </c>
      <c r="G33" s="976">
        <v>2099.04</v>
      </c>
      <c r="H33" s="977"/>
      <c r="I33" s="274">
        <v>12.01</v>
      </c>
      <c r="J33" s="976">
        <v>2064.5100000000002</v>
      </c>
      <c r="L33" s="274">
        <v>12.14</v>
      </c>
      <c r="M33" s="976">
        <v>2082.64</v>
      </c>
      <c r="N33" s="786"/>
      <c r="O33" s="274">
        <v>12.27</v>
      </c>
      <c r="P33" s="976">
        <v>2107.2600000000002</v>
      </c>
      <c r="Q33" s="1307"/>
      <c r="R33" s="4"/>
    </row>
    <row r="34" spans="1:248" ht="18" customHeight="1">
      <c r="A34" s="4"/>
      <c r="B34" s="8"/>
      <c r="C34" s="322" t="s">
        <v>379</v>
      </c>
      <c r="D34" s="32"/>
      <c r="E34" s="8"/>
      <c r="F34" s="274">
        <v>7.29</v>
      </c>
      <c r="G34" s="976">
        <v>1262.6500000000001</v>
      </c>
      <c r="H34" s="977"/>
      <c r="I34" s="274">
        <v>7.22</v>
      </c>
      <c r="J34" s="976">
        <v>1250.71</v>
      </c>
      <c r="L34" s="274">
        <v>7.18</v>
      </c>
      <c r="M34" s="976">
        <v>1243.6600000000001</v>
      </c>
      <c r="N34" s="786"/>
      <c r="O34" s="274">
        <v>7.17</v>
      </c>
      <c r="P34" s="976">
        <v>1242.95</v>
      </c>
      <c r="Q34" s="1307"/>
      <c r="R34" s="4"/>
    </row>
    <row r="35" spans="1:248" ht="18" customHeight="1">
      <c r="A35" s="4"/>
      <c r="B35" s="8"/>
      <c r="C35" s="322" t="s">
        <v>380</v>
      </c>
      <c r="D35" s="32"/>
      <c r="E35" s="8"/>
      <c r="F35" s="274">
        <v>4.2</v>
      </c>
      <c r="G35" s="976">
        <v>726.21</v>
      </c>
      <c r="H35" s="977"/>
      <c r="I35" s="274">
        <v>4.21</v>
      </c>
      <c r="J35" s="976">
        <v>728.85</v>
      </c>
      <c r="L35" s="274">
        <v>4.2</v>
      </c>
      <c r="M35" s="976">
        <v>727.99</v>
      </c>
      <c r="N35" s="786"/>
      <c r="O35" s="274">
        <v>4.22</v>
      </c>
      <c r="P35" s="976">
        <v>730.14</v>
      </c>
      <c r="Q35" s="1307"/>
      <c r="R35" s="4"/>
    </row>
    <row r="36" spans="1:248" ht="18" customHeight="1">
      <c r="A36" s="4"/>
      <c r="B36" s="8"/>
      <c r="C36" s="322" t="s">
        <v>103</v>
      </c>
      <c r="D36" s="18"/>
      <c r="E36" s="20"/>
      <c r="F36" s="274">
        <v>4.0999999999999996</v>
      </c>
      <c r="G36" s="976">
        <v>716.48</v>
      </c>
      <c r="H36" s="977"/>
      <c r="I36" s="274">
        <v>4.0999999999999996</v>
      </c>
      <c r="J36" s="976">
        <v>710.74</v>
      </c>
      <c r="L36" s="274">
        <v>4.0999999999999996</v>
      </c>
      <c r="M36" s="976">
        <v>711.07</v>
      </c>
      <c r="N36" s="786"/>
      <c r="O36" s="274">
        <v>4.09</v>
      </c>
      <c r="P36" s="976">
        <v>709.32</v>
      </c>
      <c r="Q36" s="914"/>
      <c r="R36" s="4"/>
    </row>
    <row r="37" spans="1:248" ht="18" customHeight="1">
      <c r="A37" s="4"/>
      <c r="B37" s="8"/>
      <c r="C37" s="322" t="s">
        <v>381</v>
      </c>
      <c r="D37" s="32"/>
      <c r="E37" s="8"/>
      <c r="F37" s="274">
        <v>4.3</v>
      </c>
      <c r="G37" s="976">
        <v>745.2</v>
      </c>
      <c r="H37" s="977"/>
      <c r="I37" s="274">
        <v>4.37</v>
      </c>
      <c r="J37" s="976">
        <v>757.77</v>
      </c>
      <c r="L37" s="274">
        <v>4.4000000000000004</v>
      </c>
      <c r="M37" s="976">
        <v>760.41</v>
      </c>
      <c r="N37" s="786"/>
      <c r="O37" s="274">
        <v>4.3</v>
      </c>
      <c r="P37" s="976">
        <v>747.03</v>
      </c>
      <c r="Q37" s="914"/>
      <c r="R37" s="4"/>
    </row>
    <row r="38" spans="1:248" ht="18" customHeight="1">
      <c r="A38" s="4"/>
      <c r="B38" s="8"/>
      <c r="C38" s="322" t="s">
        <v>99</v>
      </c>
      <c r="D38" s="32"/>
      <c r="E38" s="8"/>
      <c r="F38" s="274">
        <v>4.4000000000000004</v>
      </c>
      <c r="G38" s="976">
        <v>754.19</v>
      </c>
      <c r="H38" s="977"/>
      <c r="I38" s="274">
        <v>4.41</v>
      </c>
      <c r="J38" s="976">
        <v>764.13</v>
      </c>
      <c r="L38" s="274">
        <v>4.4000000000000004</v>
      </c>
      <c r="M38" s="976">
        <v>754.17</v>
      </c>
      <c r="N38" s="786"/>
      <c r="O38" s="274">
        <v>4.38</v>
      </c>
      <c r="P38" s="976">
        <v>758.67</v>
      </c>
      <c r="Q38" s="914"/>
      <c r="R38" s="4"/>
    </row>
    <row r="39" spans="1:248" ht="18" customHeight="1">
      <c r="A39" s="4"/>
      <c r="B39" s="8"/>
      <c r="C39" s="322" t="s">
        <v>382</v>
      </c>
      <c r="D39" s="32"/>
      <c r="E39" s="8"/>
      <c r="F39" s="274">
        <v>4.3</v>
      </c>
      <c r="G39" s="976">
        <v>745.94</v>
      </c>
      <c r="H39" s="977"/>
      <c r="I39" s="274">
        <v>4.28</v>
      </c>
      <c r="J39" s="976">
        <v>743.35</v>
      </c>
      <c r="L39" s="274">
        <v>4.4000000000000004</v>
      </c>
      <c r="M39" s="976">
        <v>761.1</v>
      </c>
      <c r="N39" s="786"/>
      <c r="O39" s="274">
        <v>4.37</v>
      </c>
      <c r="P39" s="976">
        <v>756.62</v>
      </c>
      <c r="Q39" s="914"/>
      <c r="R39" s="4"/>
    </row>
    <row r="40" spans="1:248" ht="18" customHeight="1">
      <c r="A40" s="4"/>
      <c r="B40" s="8"/>
      <c r="C40" s="322" t="s">
        <v>97</v>
      </c>
      <c r="D40" s="32"/>
      <c r="E40" s="8"/>
      <c r="F40" s="274">
        <v>4.4000000000000004</v>
      </c>
      <c r="G40" s="976">
        <v>753.58</v>
      </c>
      <c r="H40" s="977"/>
      <c r="I40" s="274">
        <v>4.3</v>
      </c>
      <c r="J40" s="976">
        <v>746.5</v>
      </c>
      <c r="L40" s="274">
        <v>4.26</v>
      </c>
      <c r="M40" s="976">
        <v>738.36</v>
      </c>
      <c r="N40" s="786"/>
      <c r="O40" s="274">
        <v>4.3</v>
      </c>
      <c r="P40" s="976">
        <v>739.42</v>
      </c>
      <c r="Q40" s="914"/>
      <c r="R40" s="4"/>
    </row>
    <row r="41" spans="1:248" ht="18" customHeight="1">
      <c r="A41" s="4"/>
      <c r="B41" s="8"/>
      <c r="C41" s="322" t="s">
        <v>96</v>
      </c>
      <c r="D41" s="32"/>
      <c r="E41" s="8"/>
      <c r="F41" s="274">
        <v>4.8</v>
      </c>
      <c r="G41" s="976">
        <v>825.55</v>
      </c>
      <c r="H41" s="977"/>
      <c r="I41" s="274">
        <v>4.9000000000000004</v>
      </c>
      <c r="J41" s="976">
        <v>839.52</v>
      </c>
      <c r="L41" s="274">
        <v>4.9000000000000004</v>
      </c>
      <c r="M41" s="976">
        <v>849.1</v>
      </c>
      <c r="N41" s="786"/>
      <c r="O41" s="274">
        <v>4.88</v>
      </c>
      <c r="P41" s="976">
        <v>845.06</v>
      </c>
      <c r="Q41" s="914"/>
      <c r="R41" s="4"/>
    </row>
    <row r="42" spans="1:248" ht="18" customHeight="1">
      <c r="A42" s="4"/>
      <c r="B42" s="8"/>
      <c r="C42" s="322" t="s">
        <v>383</v>
      </c>
      <c r="D42" s="32"/>
      <c r="E42" s="8"/>
      <c r="F42" s="274">
        <v>4.4000000000000004</v>
      </c>
      <c r="G42" s="976">
        <v>753.41</v>
      </c>
      <c r="H42" s="977"/>
      <c r="I42" s="274">
        <v>4.34</v>
      </c>
      <c r="J42" s="976">
        <v>750.72</v>
      </c>
      <c r="L42" s="274">
        <v>4.33</v>
      </c>
      <c r="M42" s="976">
        <v>749.65</v>
      </c>
      <c r="N42" s="786"/>
      <c r="O42" s="274">
        <v>4.37</v>
      </c>
      <c r="P42" s="976">
        <v>755.97</v>
      </c>
      <c r="Q42" s="914"/>
      <c r="R42" s="4"/>
    </row>
    <row r="43" spans="1:248" ht="18" customHeight="1">
      <c r="A43" s="4"/>
      <c r="B43" s="8"/>
      <c r="C43" s="322" t="s">
        <v>93</v>
      </c>
      <c r="D43" s="18"/>
      <c r="E43" s="20"/>
      <c r="F43" s="274">
        <v>4.96</v>
      </c>
      <c r="G43" s="976">
        <v>858.95</v>
      </c>
      <c r="H43" s="977"/>
      <c r="I43" s="274">
        <v>4.91</v>
      </c>
      <c r="J43" s="976">
        <v>851.63</v>
      </c>
      <c r="L43" s="274">
        <v>5</v>
      </c>
      <c r="M43" s="976">
        <v>866.49</v>
      </c>
      <c r="N43" s="786"/>
      <c r="O43" s="274">
        <v>5</v>
      </c>
      <c r="P43" s="976">
        <v>870.31</v>
      </c>
      <c r="Q43" s="914"/>
      <c r="R43" s="4"/>
    </row>
    <row r="44" spans="1:248" ht="18" customHeight="1">
      <c r="A44" s="4"/>
      <c r="B44" s="8"/>
      <c r="C44" s="322" t="s">
        <v>384</v>
      </c>
      <c r="D44" s="32"/>
      <c r="E44" s="8"/>
      <c r="F44" s="274">
        <v>5.04</v>
      </c>
      <c r="G44" s="976">
        <v>873.07</v>
      </c>
      <c r="H44" s="977"/>
      <c r="I44" s="274">
        <v>5</v>
      </c>
      <c r="J44" s="976">
        <v>865.7</v>
      </c>
      <c r="L44" s="274">
        <v>5.05</v>
      </c>
      <c r="M44" s="976">
        <v>875.8</v>
      </c>
      <c r="N44" s="786"/>
      <c r="O44" s="274">
        <v>5</v>
      </c>
      <c r="P44" s="976">
        <v>862</v>
      </c>
      <c r="Q44" s="914"/>
      <c r="R44" s="4"/>
    </row>
    <row r="45" spans="1:248" ht="18" customHeight="1">
      <c r="A45" s="4"/>
      <c r="B45" s="8"/>
      <c r="C45" s="322" t="s">
        <v>385</v>
      </c>
      <c r="D45" s="32"/>
      <c r="E45" s="8"/>
      <c r="F45" s="274">
        <v>4.7</v>
      </c>
      <c r="G45" s="976">
        <v>818.98</v>
      </c>
      <c r="H45" s="977"/>
      <c r="I45" s="274">
        <v>4.75</v>
      </c>
      <c r="J45" s="976">
        <v>822.67</v>
      </c>
      <c r="L45" s="274">
        <v>4.78</v>
      </c>
      <c r="M45" s="976">
        <v>827.32</v>
      </c>
      <c r="N45" s="786"/>
      <c r="O45" s="274">
        <v>4.78</v>
      </c>
      <c r="P45" s="976">
        <v>827.86</v>
      </c>
      <c r="Q45" s="914"/>
      <c r="R45" s="4"/>
    </row>
    <row r="46" spans="1:248" ht="18" customHeight="1">
      <c r="A46" s="4"/>
      <c r="B46" s="8"/>
      <c r="C46" s="322" t="s">
        <v>536</v>
      </c>
      <c r="D46" s="32"/>
      <c r="E46" s="8"/>
      <c r="F46" s="274">
        <v>4.5999999999999996</v>
      </c>
      <c r="G46" s="976">
        <v>799.42</v>
      </c>
      <c r="H46" s="977"/>
      <c r="I46" s="274">
        <v>4.5999999999999996</v>
      </c>
      <c r="J46" s="976">
        <v>804.62</v>
      </c>
      <c r="L46" s="274">
        <v>4.5999999999999996</v>
      </c>
      <c r="M46" s="976">
        <v>804.97</v>
      </c>
      <c r="N46" s="786"/>
      <c r="O46" s="274">
        <v>4.66</v>
      </c>
      <c r="P46" s="976">
        <v>807.9</v>
      </c>
      <c r="Q46" s="914"/>
      <c r="R46" s="4"/>
    </row>
    <row r="47" spans="1:248" ht="18" customHeight="1">
      <c r="A47" s="4"/>
      <c r="B47" s="8"/>
      <c r="C47" s="322" t="s">
        <v>537</v>
      </c>
      <c r="D47" s="32"/>
      <c r="E47" s="8"/>
      <c r="F47" s="274">
        <v>3.81</v>
      </c>
      <c r="G47" s="976">
        <v>659.47</v>
      </c>
      <c r="H47" s="977"/>
      <c r="I47" s="274">
        <v>3.89</v>
      </c>
      <c r="J47" s="976">
        <v>673.54</v>
      </c>
      <c r="L47" s="274">
        <v>4</v>
      </c>
      <c r="M47" s="976">
        <v>692.35</v>
      </c>
      <c r="N47" s="786"/>
      <c r="O47" s="274">
        <v>3.98</v>
      </c>
      <c r="P47" s="976">
        <v>689.29</v>
      </c>
      <c r="Q47" s="914"/>
      <c r="R47" s="4"/>
    </row>
    <row r="48" spans="1:248" s="978" customFormat="1" ht="17.25" customHeight="1">
      <c r="A48" s="885"/>
      <c r="B48" s="885"/>
      <c r="C48" s="1814" t="s">
        <v>495</v>
      </c>
      <c r="D48" s="1814"/>
      <c r="E48" s="1814"/>
      <c r="F48" s="1814"/>
      <c r="G48" s="1814"/>
      <c r="H48" s="1814"/>
      <c r="I48" s="1814"/>
      <c r="J48" s="1814"/>
      <c r="K48" s="1814"/>
      <c r="L48" s="1814"/>
      <c r="M48" s="1814"/>
      <c r="N48" s="1814"/>
      <c r="O48" s="1814"/>
      <c r="P48" s="1814"/>
      <c r="Q48" s="1308"/>
      <c r="R48" s="885"/>
      <c r="S48" s="885"/>
      <c r="T48" s="885"/>
      <c r="U48" s="885"/>
      <c r="V48" s="885"/>
      <c r="W48" s="885"/>
      <c r="X48" s="885"/>
      <c r="Y48" s="885"/>
      <c r="Z48" s="885"/>
      <c r="AA48" s="885"/>
      <c r="AB48" s="885"/>
      <c r="AC48" s="885"/>
      <c r="AD48" s="885"/>
      <c r="AE48" s="885"/>
      <c r="AF48" s="885"/>
      <c r="AG48" s="885"/>
      <c r="AH48" s="885"/>
      <c r="AI48" s="885"/>
      <c r="AJ48" s="885"/>
      <c r="AK48" s="885"/>
      <c r="AL48" s="885"/>
      <c r="AM48" s="885"/>
      <c r="AN48" s="885"/>
      <c r="AO48" s="885"/>
      <c r="AP48" s="885"/>
      <c r="AQ48" s="885"/>
      <c r="AR48" s="885"/>
      <c r="AS48" s="885"/>
      <c r="AT48" s="885"/>
      <c r="AU48" s="885"/>
      <c r="AV48" s="885"/>
      <c r="AW48" s="885"/>
      <c r="AX48" s="885"/>
      <c r="AY48" s="885"/>
      <c r="AZ48" s="885"/>
      <c r="BA48" s="885"/>
      <c r="BB48" s="885"/>
      <c r="BC48" s="885"/>
      <c r="BD48" s="885"/>
      <c r="BE48" s="885"/>
      <c r="BF48" s="885"/>
      <c r="BG48" s="885"/>
      <c r="BH48" s="885"/>
      <c r="BI48" s="885"/>
      <c r="BJ48" s="885"/>
      <c r="BK48" s="885"/>
      <c r="BL48" s="885"/>
      <c r="BM48" s="885"/>
      <c r="BN48" s="885"/>
      <c r="BO48" s="885"/>
      <c r="BP48" s="885"/>
      <c r="BQ48" s="885"/>
      <c r="BR48" s="885"/>
      <c r="BS48" s="885"/>
      <c r="BT48" s="885"/>
      <c r="BU48" s="885"/>
      <c r="BV48" s="885"/>
      <c r="BW48" s="885"/>
      <c r="BX48" s="885"/>
      <c r="BY48" s="885"/>
      <c r="BZ48" s="885"/>
      <c r="CA48" s="885"/>
      <c r="CB48" s="885"/>
      <c r="CC48" s="885"/>
      <c r="CD48" s="885"/>
      <c r="CE48" s="885"/>
      <c r="CF48" s="885"/>
      <c r="CG48" s="885"/>
      <c r="CH48" s="885"/>
      <c r="CI48" s="885"/>
      <c r="CJ48" s="885"/>
      <c r="CK48" s="885"/>
      <c r="CL48" s="885"/>
      <c r="CM48" s="885"/>
      <c r="CN48" s="885"/>
      <c r="CO48" s="885"/>
      <c r="CP48" s="885"/>
      <c r="CQ48" s="885"/>
      <c r="CR48" s="885"/>
      <c r="CS48" s="885"/>
      <c r="CT48" s="885"/>
      <c r="CU48" s="885"/>
      <c r="CV48" s="885"/>
      <c r="CW48" s="885"/>
      <c r="CX48" s="885"/>
      <c r="CY48" s="885"/>
      <c r="CZ48" s="885"/>
      <c r="DA48" s="885"/>
      <c r="DB48" s="885"/>
      <c r="DC48" s="885"/>
      <c r="DD48" s="885"/>
      <c r="DE48" s="885"/>
      <c r="DF48" s="885"/>
      <c r="DG48" s="885"/>
      <c r="DH48" s="885"/>
      <c r="DI48" s="885"/>
      <c r="DJ48" s="885"/>
      <c r="DK48" s="885"/>
      <c r="DL48" s="885"/>
      <c r="DM48" s="885"/>
      <c r="DN48" s="885"/>
      <c r="DO48" s="885"/>
      <c r="DP48" s="885"/>
      <c r="DQ48" s="885"/>
      <c r="DR48" s="885"/>
      <c r="DS48" s="885"/>
      <c r="DT48" s="885"/>
      <c r="DU48" s="885"/>
      <c r="DV48" s="885"/>
      <c r="DW48" s="885"/>
      <c r="DX48" s="885"/>
      <c r="DY48" s="885"/>
      <c r="DZ48" s="885"/>
      <c r="EA48" s="885"/>
      <c r="EB48" s="885"/>
      <c r="EC48" s="885"/>
      <c r="ED48" s="885"/>
      <c r="EE48" s="885"/>
      <c r="EF48" s="885"/>
      <c r="EG48" s="885"/>
      <c r="EH48" s="885"/>
      <c r="EI48" s="885"/>
      <c r="EJ48" s="885"/>
      <c r="EK48" s="885"/>
      <c r="EL48" s="885"/>
      <c r="EM48" s="885"/>
      <c r="EN48" s="885"/>
      <c r="EO48" s="885"/>
      <c r="EP48" s="885"/>
      <c r="EQ48" s="885"/>
      <c r="ER48" s="885"/>
      <c r="ES48" s="885"/>
      <c r="ET48" s="885"/>
      <c r="EU48" s="885"/>
      <c r="EV48" s="885"/>
      <c r="EW48" s="885"/>
      <c r="EX48" s="885"/>
      <c r="EY48" s="885"/>
      <c r="EZ48" s="885"/>
      <c r="FA48" s="885"/>
      <c r="FB48" s="885"/>
      <c r="FC48" s="885"/>
      <c r="FD48" s="885"/>
      <c r="FE48" s="885"/>
      <c r="FF48" s="885"/>
      <c r="FG48" s="885"/>
      <c r="FH48" s="885"/>
      <c r="FI48" s="885"/>
      <c r="FJ48" s="885"/>
      <c r="FK48" s="885"/>
      <c r="FL48" s="885"/>
      <c r="FM48" s="885"/>
      <c r="FN48" s="885"/>
      <c r="FO48" s="885"/>
      <c r="FP48" s="885"/>
      <c r="FQ48" s="885"/>
      <c r="FR48" s="885"/>
      <c r="FS48" s="885"/>
      <c r="FT48" s="885"/>
      <c r="FU48" s="885"/>
      <c r="FV48" s="885"/>
      <c r="FW48" s="885"/>
      <c r="FX48" s="885"/>
      <c r="FY48" s="885"/>
      <c r="FZ48" s="885"/>
      <c r="GA48" s="885"/>
      <c r="GB48" s="885"/>
      <c r="GC48" s="885"/>
      <c r="GD48" s="885"/>
      <c r="GE48" s="885"/>
      <c r="GF48" s="885"/>
      <c r="GG48" s="885"/>
      <c r="GH48" s="885"/>
      <c r="GI48" s="885"/>
      <c r="GJ48" s="885"/>
      <c r="GK48" s="885"/>
      <c r="GL48" s="885"/>
      <c r="GM48" s="885"/>
      <c r="GN48" s="885"/>
      <c r="GO48" s="885"/>
      <c r="GP48" s="885"/>
      <c r="GQ48" s="885"/>
      <c r="GR48" s="885"/>
      <c r="GS48" s="885"/>
      <c r="GT48" s="885"/>
      <c r="GU48" s="885"/>
      <c r="GV48" s="885"/>
      <c r="GW48" s="885"/>
      <c r="GX48" s="885"/>
      <c r="GY48" s="885"/>
      <c r="GZ48" s="885"/>
      <c r="HA48" s="885"/>
      <c r="HB48" s="885"/>
      <c r="HC48" s="885"/>
      <c r="HD48" s="885"/>
      <c r="HE48" s="885"/>
      <c r="HF48" s="885"/>
      <c r="HG48" s="885"/>
      <c r="HH48" s="885"/>
      <c r="HI48" s="885"/>
      <c r="HJ48" s="885"/>
      <c r="HK48" s="885"/>
      <c r="HL48" s="885"/>
      <c r="HM48" s="885"/>
      <c r="HN48" s="885"/>
      <c r="HO48" s="885"/>
      <c r="HP48" s="885"/>
      <c r="HQ48" s="885"/>
      <c r="HR48" s="885"/>
      <c r="HS48" s="885"/>
      <c r="HT48" s="885"/>
      <c r="HU48" s="885"/>
      <c r="HV48" s="885"/>
      <c r="HW48" s="885"/>
      <c r="HX48" s="885"/>
      <c r="HY48" s="885"/>
      <c r="HZ48" s="885"/>
      <c r="IA48" s="885"/>
      <c r="IB48" s="885"/>
      <c r="IC48" s="885"/>
      <c r="ID48" s="885"/>
      <c r="IE48" s="885"/>
      <c r="IF48" s="885"/>
      <c r="IG48" s="885"/>
      <c r="IH48" s="885"/>
      <c r="II48" s="885"/>
      <c r="IJ48" s="885"/>
      <c r="IK48" s="885"/>
      <c r="IL48" s="885"/>
      <c r="IM48" s="885"/>
      <c r="IN48" s="885"/>
    </row>
    <row r="49" spans="1:18" ht="12" customHeight="1">
      <c r="A49" s="4"/>
      <c r="B49" s="8"/>
      <c r="C49" s="54" t="s">
        <v>435</v>
      </c>
      <c r="D49" s="713"/>
      <c r="E49" s="713"/>
      <c r="F49" s="713"/>
      <c r="G49" s="713"/>
      <c r="H49" s="713"/>
      <c r="I49" s="713"/>
      <c r="J49" s="713"/>
      <c r="K49" s="713"/>
      <c r="L49" s="713"/>
      <c r="M49" s="713"/>
      <c r="N49" s="713"/>
      <c r="O49" s="713"/>
      <c r="P49" s="713"/>
      <c r="Q49" s="914"/>
      <c r="R49" s="4"/>
    </row>
    <row r="50" spans="1:18">
      <c r="A50" s="4"/>
      <c r="B50" s="4"/>
      <c r="C50" s="4"/>
      <c r="D50" s="885"/>
      <c r="E50" s="8"/>
      <c r="F50" s="8"/>
      <c r="G50" s="8"/>
      <c r="H50" s="8"/>
      <c r="I50" s="8"/>
      <c r="J50" s="8"/>
      <c r="K50" s="8"/>
      <c r="L50" s="8"/>
      <c r="N50" s="277"/>
      <c r="O50" s="1815" t="s">
        <v>622</v>
      </c>
      <c r="P50" s="1815"/>
      <c r="Q50" s="410">
        <v>15</v>
      </c>
      <c r="R50" s="4"/>
    </row>
    <row r="56" spans="1:18">
      <c r="B56" s="12"/>
    </row>
    <row r="61" spans="1:18" ht="8.25" customHeight="1"/>
    <row r="63" spans="1:18" ht="9" customHeight="1">
      <c r="Q63" s="9"/>
    </row>
    <row r="64" spans="1:18" ht="8.25" customHeight="1">
      <c r="F64" s="1615"/>
      <c r="G64" s="1615"/>
      <c r="H64" s="1615"/>
      <c r="I64" s="1615"/>
      <c r="J64" s="1615"/>
      <c r="K64" s="1615"/>
      <c r="L64" s="1615"/>
      <c r="M64" s="1615"/>
      <c r="N64" s="1615"/>
      <c r="O64" s="1615"/>
      <c r="P64" s="1615"/>
      <c r="Q64" s="1615"/>
    </row>
    <row r="65" ht="9.75" customHeight="1"/>
    <row r="70" ht="4.5" customHeight="1"/>
    <row r="79" ht="10.5" customHeight="1"/>
    <row r="80" ht="10.5" customHeight="1"/>
    <row r="81" ht="10.5" customHeight="1"/>
    <row r="82" ht="10.5" customHeight="1"/>
    <row r="83" ht="10.5" customHeight="1"/>
    <row r="84" ht="10.5" customHeight="1"/>
    <row r="85" ht="10.5" customHeight="1"/>
    <row r="86" ht="10.5" customHeight="1"/>
    <row r="87" ht="10.5" customHeight="1"/>
    <row r="88" ht="10.5" customHeight="1"/>
    <row r="89" ht="10.5" customHeight="1"/>
  </sheetData>
  <mergeCells count="23">
    <mergeCell ref="C27:P27"/>
    <mergeCell ref="B1:D1"/>
    <mergeCell ref="B2:D2"/>
    <mergeCell ref="C4:P4"/>
    <mergeCell ref="C5:D6"/>
    <mergeCell ref="F6:M6"/>
    <mergeCell ref="O6:P6"/>
    <mergeCell ref="F7:G7"/>
    <mergeCell ref="I7:J7"/>
    <mergeCell ref="L7:M7"/>
    <mergeCell ref="O7:P7"/>
    <mergeCell ref="C9:D9"/>
    <mergeCell ref="C32:D32"/>
    <mergeCell ref="C48:P48"/>
    <mergeCell ref="F64:Q64"/>
    <mergeCell ref="C28:D29"/>
    <mergeCell ref="F29:M29"/>
    <mergeCell ref="O29:P29"/>
    <mergeCell ref="F30:G30"/>
    <mergeCell ref="I30:J30"/>
    <mergeCell ref="L30:M30"/>
    <mergeCell ref="O30:P30"/>
    <mergeCell ref="O50:P50"/>
  </mergeCells>
  <printOptions horizontalCentered="1"/>
  <pageMargins left="0.15748031496062992" right="0.15748031496062992" top="0.19685039370078741" bottom="0.19685039370078741" header="0" footer="0"/>
  <pageSetup paperSize="9" orientation="portrait" r:id="rId1"/>
  <headerFooter alignWithMargins="0"/>
  <drawing r:id="rId2"/>
</worksheet>
</file>

<file path=xl/worksheets/sheet14.xml><?xml version="1.0" encoding="utf-8"?>
<worksheet xmlns="http://schemas.openxmlformats.org/spreadsheetml/2006/main" xmlns:r="http://schemas.openxmlformats.org/officeDocument/2006/relationships">
  <sheetPr>
    <tabColor theme="7"/>
  </sheetPr>
  <dimension ref="A1:AJ95"/>
  <sheetViews>
    <sheetView zoomScale="120" zoomScaleNormal="120" workbookViewId="0"/>
  </sheetViews>
  <sheetFormatPr defaultRowHeight="12.75"/>
  <cols>
    <col min="1" max="1" width="1" style="656" customWidth="1"/>
    <col min="2" max="2" width="2.5703125" style="656" customWidth="1"/>
    <col min="3" max="3" width="2.28515625" style="656" customWidth="1"/>
    <col min="4" max="4" width="27.28515625" style="656" customWidth="1"/>
    <col min="5" max="5" width="0.28515625" style="656" customWidth="1"/>
    <col min="6" max="6" width="4.5703125" style="656" customWidth="1"/>
    <col min="7" max="7" width="0.28515625" style="656" customWidth="1"/>
    <col min="8" max="8" width="4.85546875" style="656" customWidth="1"/>
    <col min="9" max="9" width="0.28515625" style="656" customWidth="1"/>
    <col min="10" max="10" width="4.5703125" style="656" customWidth="1"/>
    <col min="11" max="11" width="0.28515625" style="656" customWidth="1"/>
    <col min="12" max="12" width="5" style="656" customWidth="1"/>
    <col min="13" max="13" width="0.28515625" style="656" customWidth="1"/>
    <col min="14" max="14" width="5.28515625" style="656" customWidth="1"/>
    <col min="15" max="15" width="0.28515625" style="656" customWidth="1"/>
    <col min="16" max="16" width="4.28515625" style="656" customWidth="1"/>
    <col min="17" max="17" width="0.28515625" style="656" customWidth="1"/>
    <col min="18" max="18" width="4.5703125" style="656" customWidth="1"/>
    <col min="19" max="19" width="0.5703125" style="656" customWidth="1"/>
    <col min="20" max="20" width="5.42578125" style="656" customWidth="1"/>
    <col min="21" max="21" width="0.28515625" style="656" customWidth="1"/>
    <col min="22" max="22" width="4.7109375" style="656" customWidth="1"/>
    <col min="23" max="23" width="0.42578125" style="656" customWidth="1"/>
    <col min="24" max="24" width="4.5703125" style="656" customWidth="1"/>
    <col min="25" max="25" width="0.28515625" style="656" customWidth="1"/>
    <col min="26" max="26" width="3.85546875" style="656" customWidth="1"/>
    <col min="27" max="27" width="0.28515625" style="778" customWidth="1"/>
    <col min="28" max="28" width="4.85546875" style="656" customWidth="1"/>
    <col min="29" max="29" width="0.28515625" style="656" customWidth="1"/>
    <col min="30" max="30" width="5" style="656" customWidth="1"/>
    <col min="31" max="31" width="2.5703125" style="656" customWidth="1"/>
    <col min="32" max="32" width="1" style="656" customWidth="1"/>
    <col min="33" max="45" width="5.5703125" style="656" customWidth="1"/>
    <col min="46" max="16384" width="9.140625" style="656"/>
  </cols>
  <sheetData>
    <row r="1" spans="1:32" ht="13.5" customHeight="1">
      <c r="A1" s="651"/>
      <c r="B1" s="778"/>
      <c r="C1" s="1820" t="s">
        <v>35</v>
      </c>
      <c r="D1" s="1820"/>
      <c r="E1" s="1820"/>
      <c r="F1" s="1820"/>
      <c r="G1" s="1820"/>
      <c r="H1" s="1820"/>
      <c r="I1" s="1820"/>
      <c r="J1" s="661"/>
      <c r="K1" s="661"/>
      <c r="L1" s="661"/>
      <c r="M1" s="661"/>
      <c r="N1" s="661"/>
      <c r="O1" s="661"/>
      <c r="P1" s="1828" t="s">
        <v>485</v>
      </c>
      <c r="Q1" s="1828"/>
      <c r="R1" s="1828"/>
      <c r="S1" s="1828"/>
      <c r="T1" s="1828"/>
      <c r="U1" s="1828"/>
      <c r="V1" s="1828"/>
      <c r="W1" s="1828"/>
      <c r="X1" s="1828"/>
      <c r="Y1" s="1828"/>
      <c r="Z1" s="1828"/>
      <c r="AA1" s="1374"/>
      <c r="AB1" s="1374"/>
      <c r="AC1" s="1374"/>
      <c r="AD1" s="1374"/>
      <c r="AE1" s="668"/>
      <c r="AF1" s="651"/>
    </row>
    <row r="2" spans="1:32" ht="6" customHeight="1">
      <c r="A2" s="1371"/>
      <c r="B2" s="879"/>
      <c r="C2" s="880"/>
      <c r="D2" s="880"/>
      <c r="E2" s="880"/>
      <c r="F2" s="759"/>
      <c r="G2" s="759"/>
      <c r="H2" s="759"/>
      <c r="I2" s="759"/>
      <c r="J2" s="759"/>
      <c r="K2" s="759"/>
      <c r="L2" s="759"/>
      <c r="M2" s="759"/>
      <c r="N2" s="759"/>
      <c r="O2" s="759"/>
      <c r="P2" s="759"/>
      <c r="Q2" s="759"/>
      <c r="R2" s="759"/>
      <c r="S2" s="759"/>
      <c r="T2" s="759"/>
      <c r="U2" s="759"/>
      <c r="V2" s="759"/>
      <c r="W2" s="759"/>
      <c r="X2" s="759"/>
      <c r="Y2" s="759"/>
      <c r="Z2" s="759"/>
      <c r="AA2" s="759"/>
      <c r="AB2" s="759"/>
      <c r="AC2" s="759"/>
      <c r="AD2" s="759"/>
      <c r="AE2" s="661"/>
      <c r="AF2" s="661"/>
    </row>
    <row r="3" spans="1:32" ht="11.25" customHeight="1" thickBot="1">
      <c r="A3" s="651"/>
      <c r="B3" s="779"/>
      <c r="C3" s="773"/>
      <c r="D3" s="773"/>
      <c r="E3" s="773"/>
      <c r="F3" s="661"/>
      <c r="G3" s="661"/>
      <c r="H3" s="661"/>
      <c r="I3" s="661"/>
      <c r="J3" s="661"/>
      <c r="K3" s="661"/>
      <c r="L3" s="661"/>
      <c r="M3" s="661"/>
      <c r="N3" s="661"/>
      <c r="O3" s="661"/>
      <c r="P3" s="1132"/>
      <c r="Q3" s="1132"/>
      <c r="R3" s="1132"/>
      <c r="S3" s="1132"/>
      <c r="T3" s="1132"/>
      <c r="U3" s="1132"/>
      <c r="V3" s="1132"/>
      <c r="W3" s="1132"/>
      <c r="X3" s="1132"/>
      <c r="Y3" s="1132"/>
      <c r="Z3" s="1132"/>
      <c r="AA3" s="1132"/>
      <c r="AB3" s="1132"/>
      <c r="AC3" s="1132"/>
      <c r="AD3" s="1132" t="s">
        <v>78</v>
      </c>
      <c r="AE3" s="661"/>
      <c r="AF3" s="661"/>
    </row>
    <row r="4" spans="1:32" ht="13.5" customHeight="1" thickBot="1">
      <c r="A4" s="651"/>
      <c r="B4" s="779"/>
      <c r="C4" s="1821" t="s">
        <v>163</v>
      </c>
      <c r="D4" s="1822"/>
      <c r="E4" s="1822"/>
      <c r="F4" s="1822"/>
      <c r="G4" s="1822"/>
      <c r="H4" s="1822"/>
      <c r="I4" s="1822"/>
      <c r="J4" s="1822"/>
      <c r="K4" s="1822"/>
      <c r="L4" s="1822"/>
      <c r="M4" s="1822"/>
      <c r="N4" s="1822"/>
      <c r="O4" s="1822"/>
      <c r="P4" s="1822"/>
      <c r="Q4" s="1822"/>
      <c r="R4" s="1822"/>
      <c r="S4" s="1822"/>
      <c r="T4" s="1822"/>
      <c r="U4" s="1822"/>
      <c r="V4" s="1822"/>
      <c r="W4" s="1822"/>
      <c r="X4" s="1822"/>
      <c r="Y4" s="1822"/>
      <c r="Z4" s="1822"/>
      <c r="AA4" s="1822"/>
      <c r="AB4" s="1822"/>
      <c r="AC4" s="1822"/>
      <c r="AD4" s="1823"/>
      <c r="AE4" s="661"/>
      <c r="AF4" s="661"/>
    </row>
    <row r="5" spans="1:32" ht="3.75" customHeight="1">
      <c r="A5" s="651"/>
      <c r="B5" s="779"/>
      <c r="C5" s="773"/>
      <c r="D5" s="773"/>
      <c r="E5" s="773"/>
      <c r="F5" s="661"/>
      <c r="G5" s="661"/>
      <c r="H5" s="661"/>
      <c r="I5" s="661"/>
      <c r="J5" s="669"/>
      <c r="K5" s="669"/>
      <c r="L5" s="661"/>
      <c r="M5" s="661"/>
      <c r="N5" s="661"/>
      <c r="O5" s="661"/>
      <c r="P5" s="798"/>
      <c r="Q5" s="798"/>
      <c r="R5" s="798"/>
      <c r="S5" s="798"/>
      <c r="T5" s="798"/>
      <c r="U5" s="798"/>
      <c r="V5" s="798"/>
      <c r="W5" s="798"/>
      <c r="X5" s="798"/>
      <c r="Y5" s="798"/>
      <c r="Z5" s="798"/>
      <c r="AA5" s="798"/>
      <c r="AB5" s="798"/>
      <c r="AC5" s="798"/>
      <c r="AD5" s="798"/>
      <c r="AE5" s="661"/>
      <c r="AF5" s="661"/>
    </row>
    <row r="6" spans="1:32" ht="13.5" customHeight="1">
      <c r="A6" s="651"/>
      <c r="B6" s="779"/>
      <c r="C6" s="1824" t="s">
        <v>162</v>
      </c>
      <c r="D6" s="1825"/>
      <c r="E6" s="1825"/>
      <c r="F6" s="1825"/>
      <c r="G6" s="1825"/>
      <c r="H6" s="1825"/>
      <c r="I6" s="1825"/>
      <c r="J6" s="1825"/>
      <c r="K6" s="1825"/>
      <c r="L6" s="1825"/>
      <c r="M6" s="1825"/>
      <c r="N6" s="1825"/>
      <c r="O6" s="1825"/>
      <c r="P6" s="1825"/>
      <c r="Q6" s="1825"/>
      <c r="R6" s="1825"/>
      <c r="S6" s="1825"/>
      <c r="T6" s="1825"/>
      <c r="U6" s="1825"/>
      <c r="V6" s="1825"/>
      <c r="W6" s="1825"/>
      <c r="X6" s="1825"/>
      <c r="Y6" s="1825"/>
      <c r="Z6" s="1825"/>
      <c r="AA6" s="1825"/>
      <c r="AB6" s="1825"/>
      <c r="AC6" s="1825"/>
      <c r="AD6" s="1826"/>
      <c r="AE6" s="661"/>
      <c r="AF6" s="661"/>
    </row>
    <row r="7" spans="1:32" ht="2.25" customHeight="1">
      <c r="A7" s="651"/>
      <c r="B7" s="779"/>
      <c r="C7" s="1739" t="s">
        <v>86</v>
      </c>
      <c r="D7" s="1739"/>
      <c r="E7" s="773"/>
      <c r="F7" s="1600">
        <v>2012</v>
      </c>
      <c r="G7" s="1600"/>
      <c r="H7" s="1600"/>
      <c r="I7" s="1600"/>
      <c r="J7" s="1600"/>
      <c r="K7" s="1600"/>
      <c r="L7" s="1600"/>
      <c r="M7" s="1600"/>
      <c r="N7" s="1600"/>
      <c r="O7" s="1600"/>
      <c r="P7" s="1600"/>
      <c r="Q7" s="1600"/>
      <c r="R7" s="1600"/>
      <c r="S7" s="669"/>
      <c r="T7" s="669"/>
      <c r="U7" s="669"/>
      <c r="V7" s="661"/>
      <c r="W7" s="661"/>
      <c r="X7" s="661"/>
      <c r="Y7" s="661"/>
      <c r="Z7" s="661"/>
      <c r="AA7" s="661"/>
      <c r="AB7" s="661"/>
      <c r="AC7" s="668"/>
      <c r="AD7" s="661"/>
      <c r="AE7" s="661"/>
      <c r="AF7" s="661"/>
    </row>
    <row r="8" spans="1:32" ht="11.25" customHeight="1">
      <c r="A8" s="651"/>
      <c r="B8" s="779"/>
      <c r="C8" s="1739"/>
      <c r="D8" s="1739"/>
      <c r="E8" s="666"/>
      <c r="F8" s="1827">
        <v>2012</v>
      </c>
      <c r="G8" s="1827"/>
      <c r="H8" s="1827"/>
      <c r="I8" s="1827"/>
      <c r="J8" s="1827"/>
      <c r="K8" s="1827"/>
      <c r="L8" s="1827"/>
      <c r="M8" s="1827"/>
      <c r="N8" s="1827"/>
      <c r="O8" s="1827"/>
      <c r="P8" s="1827"/>
      <c r="Q8" s="1827"/>
      <c r="R8" s="1827"/>
      <c r="S8" s="668"/>
      <c r="T8" s="1827">
        <v>2013</v>
      </c>
      <c r="U8" s="1827"/>
      <c r="V8" s="1827"/>
      <c r="W8" s="1827"/>
      <c r="X8" s="1827"/>
      <c r="Y8" s="1827"/>
      <c r="Z8" s="1827"/>
      <c r="AA8" s="1827"/>
      <c r="AB8" s="1827"/>
      <c r="AC8" s="1827"/>
      <c r="AD8" s="1827"/>
      <c r="AE8" s="661"/>
      <c r="AF8" s="661"/>
    </row>
    <row r="9" spans="1:32" ht="10.5" customHeight="1">
      <c r="A9" s="651"/>
      <c r="B9" s="779"/>
      <c r="C9" s="666"/>
      <c r="D9" s="666"/>
      <c r="E9" s="666"/>
      <c r="F9" s="1133" t="s">
        <v>123</v>
      </c>
      <c r="G9" s="881"/>
      <c r="H9" s="1133" t="s">
        <v>122</v>
      </c>
      <c r="I9" s="881"/>
      <c r="J9" s="1133" t="s">
        <v>121</v>
      </c>
      <c r="K9" s="881"/>
      <c r="L9" s="1133" t="s">
        <v>120</v>
      </c>
      <c r="M9" s="881"/>
      <c r="N9" s="1133" t="s">
        <v>119</v>
      </c>
      <c r="O9" s="881"/>
      <c r="P9" s="1133" t="s">
        <v>118</v>
      </c>
      <c r="Q9" s="881"/>
      <c r="R9" s="1133" t="s">
        <v>117</v>
      </c>
      <c r="S9" s="881"/>
      <c r="T9" s="1133" t="s">
        <v>116</v>
      </c>
      <c r="U9" s="881"/>
      <c r="V9" s="1133" t="s">
        <v>127</v>
      </c>
      <c r="W9" s="881"/>
      <c r="X9" s="1133" t="s">
        <v>126</v>
      </c>
      <c r="Y9" s="881"/>
      <c r="Z9" s="1133" t="s">
        <v>125</v>
      </c>
      <c r="AA9" s="881"/>
      <c r="AB9" s="1133" t="s">
        <v>124</v>
      </c>
      <c r="AD9" s="1133" t="s">
        <v>123</v>
      </c>
      <c r="AE9" s="881"/>
      <c r="AF9" s="661"/>
    </row>
    <row r="10" spans="1:32" s="803" customFormat="1" ht="12.75" customHeight="1">
      <c r="A10" s="799"/>
      <c r="B10" s="800"/>
      <c r="C10" s="1721" t="s">
        <v>131</v>
      </c>
      <c r="D10" s="1721"/>
      <c r="E10" s="1363"/>
      <c r="F10" s="801">
        <v>8</v>
      </c>
      <c r="G10" s="762"/>
      <c r="H10" s="801">
        <v>12</v>
      </c>
      <c r="I10" s="762"/>
      <c r="J10" s="801">
        <v>15</v>
      </c>
      <c r="K10" s="762"/>
      <c r="L10" s="801">
        <v>7</v>
      </c>
      <c r="M10" s="762"/>
      <c r="N10" s="801">
        <v>6</v>
      </c>
      <c r="O10" s="762"/>
      <c r="P10" s="801">
        <v>2</v>
      </c>
      <c r="Q10" s="762"/>
      <c r="R10" s="801">
        <v>5</v>
      </c>
      <c r="S10" s="762"/>
      <c r="T10" s="801">
        <v>7</v>
      </c>
      <c r="U10" s="762"/>
      <c r="V10" s="801">
        <v>5</v>
      </c>
      <c r="W10" s="762"/>
      <c r="X10" s="801">
        <v>4</v>
      </c>
      <c r="Y10" s="762"/>
      <c r="Z10" s="801">
        <v>9</v>
      </c>
      <c r="AA10" s="762"/>
      <c r="AB10" s="801">
        <v>11</v>
      </c>
      <c r="AD10" s="801">
        <v>9</v>
      </c>
      <c r="AE10" s="881"/>
      <c r="AF10" s="802"/>
    </row>
    <row r="11" spans="1:32" s="807" customFormat="1" ht="11.25" customHeight="1">
      <c r="A11" s="804"/>
      <c r="B11" s="805"/>
      <c r="C11" s="1364"/>
      <c r="D11" s="1124" t="s">
        <v>366</v>
      </c>
      <c r="E11" s="1364"/>
      <c r="F11" s="806">
        <v>4</v>
      </c>
      <c r="G11" s="881"/>
      <c r="H11" s="806">
        <v>3</v>
      </c>
      <c r="I11" s="881"/>
      <c r="J11" s="806">
        <v>7</v>
      </c>
      <c r="K11" s="881"/>
      <c r="L11" s="806">
        <v>3</v>
      </c>
      <c r="M11" s="881"/>
      <c r="N11" s="806">
        <v>1</v>
      </c>
      <c r="O11" s="881"/>
      <c r="P11" s="806">
        <v>1</v>
      </c>
      <c r="Q11" s="881"/>
      <c r="R11" s="806">
        <v>4</v>
      </c>
      <c r="S11" s="881"/>
      <c r="T11" s="806">
        <v>2</v>
      </c>
      <c r="U11" s="881"/>
      <c r="V11" s="806">
        <v>2</v>
      </c>
      <c r="W11" s="881"/>
      <c r="X11" s="806">
        <v>3</v>
      </c>
      <c r="Y11" s="881"/>
      <c r="Z11" s="806">
        <v>1</v>
      </c>
      <c r="AA11" s="881"/>
      <c r="AB11" s="806">
        <v>4</v>
      </c>
      <c r="AD11" s="801">
        <v>3</v>
      </c>
      <c r="AE11" s="881"/>
      <c r="AF11" s="773"/>
    </row>
    <row r="12" spans="1:32" s="807" customFormat="1" ht="11.25" customHeight="1">
      <c r="A12" s="804"/>
      <c r="B12" s="805"/>
      <c r="C12" s="1364"/>
      <c r="D12" s="1124" t="s">
        <v>367</v>
      </c>
      <c r="E12" s="1364"/>
      <c r="F12" s="806">
        <v>1</v>
      </c>
      <c r="G12" s="881"/>
      <c r="H12" s="806">
        <v>1</v>
      </c>
      <c r="I12" s="881"/>
      <c r="J12" s="806">
        <v>1</v>
      </c>
      <c r="K12" s="881"/>
      <c r="L12" s="806" t="s">
        <v>9</v>
      </c>
      <c r="M12" s="881"/>
      <c r="N12" s="806">
        <v>1</v>
      </c>
      <c r="O12" s="881"/>
      <c r="P12" s="806">
        <v>1</v>
      </c>
      <c r="Q12" s="881"/>
      <c r="R12" s="806" t="s">
        <v>9</v>
      </c>
      <c r="S12" s="881"/>
      <c r="T12" s="806">
        <v>2</v>
      </c>
      <c r="U12" s="881"/>
      <c r="V12" s="806" t="s">
        <v>9</v>
      </c>
      <c r="W12" s="881"/>
      <c r="X12" s="806" t="s">
        <v>9</v>
      </c>
      <c r="Y12" s="881"/>
      <c r="Z12" s="806">
        <v>1</v>
      </c>
      <c r="AA12" s="881"/>
      <c r="AB12" s="806">
        <v>2</v>
      </c>
      <c r="AD12" s="806">
        <v>1</v>
      </c>
      <c r="AE12" s="881"/>
      <c r="AF12" s="773"/>
    </row>
    <row r="13" spans="1:32" s="807" customFormat="1" ht="11.25" customHeight="1">
      <c r="A13" s="804"/>
      <c r="B13" s="805"/>
      <c r="C13" s="1364"/>
      <c r="D13" s="1124" t="s">
        <v>368</v>
      </c>
      <c r="E13" s="1364"/>
      <c r="F13" s="806">
        <v>2</v>
      </c>
      <c r="G13" s="881"/>
      <c r="H13" s="806">
        <v>7</v>
      </c>
      <c r="I13" s="881"/>
      <c r="J13" s="806">
        <v>6</v>
      </c>
      <c r="K13" s="881"/>
      <c r="L13" s="806">
        <v>2</v>
      </c>
      <c r="M13" s="881"/>
      <c r="N13" s="806">
        <v>4</v>
      </c>
      <c r="O13" s="881"/>
      <c r="P13" s="806" t="s">
        <v>9</v>
      </c>
      <c r="Q13" s="881"/>
      <c r="R13" s="806">
        <v>1</v>
      </c>
      <c r="S13" s="881"/>
      <c r="T13" s="806">
        <v>3</v>
      </c>
      <c r="U13" s="881"/>
      <c r="V13" s="806">
        <v>3</v>
      </c>
      <c r="W13" s="881"/>
      <c r="X13" s="806">
        <v>1</v>
      </c>
      <c r="Y13" s="881"/>
      <c r="Z13" s="806">
        <v>7</v>
      </c>
      <c r="AA13" s="881"/>
      <c r="AB13" s="806">
        <v>5</v>
      </c>
      <c r="AD13" s="806">
        <v>5</v>
      </c>
      <c r="AE13" s="881"/>
      <c r="AF13" s="773"/>
    </row>
    <row r="14" spans="1:32" s="807" customFormat="1" ht="11.25" customHeight="1">
      <c r="A14" s="804"/>
      <c r="B14" s="805"/>
      <c r="C14" s="1364"/>
      <c r="D14" s="1124" t="s">
        <v>369</v>
      </c>
      <c r="E14" s="1364"/>
      <c r="F14" s="808" t="s">
        <v>9</v>
      </c>
      <c r="G14" s="881"/>
      <c r="H14" s="808" t="s">
        <v>9</v>
      </c>
      <c r="I14" s="881"/>
      <c r="J14" s="808" t="s">
        <v>9</v>
      </c>
      <c r="K14" s="881"/>
      <c r="L14" s="806">
        <v>2</v>
      </c>
      <c r="M14" s="881"/>
      <c r="N14" s="806" t="s">
        <v>9</v>
      </c>
      <c r="O14" s="881"/>
      <c r="P14" s="806" t="s">
        <v>9</v>
      </c>
      <c r="Q14" s="881"/>
      <c r="R14" s="806" t="s">
        <v>9</v>
      </c>
      <c r="S14" s="881"/>
      <c r="T14" s="806" t="s">
        <v>9</v>
      </c>
      <c r="U14" s="881"/>
      <c r="V14" s="806" t="s">
        <v>9</v>
      </c>
      <c r="W14" s="881"/>
      <c r="X14" s="806" t="s">
        <v>9</v>
      </c>
      <c r="Y14" s="806" t="s">
        <v>9</v>
      </c>
      <c r="Z14" s="806" t="s">
        <v>9</v>
      </c>
      <c r="AA14" s="806" t="s">
        <v>9</v>
      </c>
      <c r="AB14" s="806" t="s">
        <v>9</v>
      </c>
      <c r="AD14" s="806" t="s">
        <v>9</v>
      </c>
      <c r="AE14" s="806"/>
      <c r="AF14" s="773"/>
    </row>
    <row r="15" spans="1:32" s="807" customFormat="1" ht="11.25" customHeight="1">
      <c r="A15" s="804"/>
      <c r="B15" s="805"/>
      <c r="C15" s="1364"/>
      <c r="D15" s="1124" t="s">
        <v>370</v>
      </c>
      <c r="E15" s="1364"/>
      <c r="F15" s="806">
        <v>1</v>
      </c>
      <c r="G15" s="666"/>
      <c r="H15" s="806" t="s">
        <v>9</v>
      </c>
      <c r="I15" s="666"/>
      <c r="J15" s="806" t="s">
        <v>9</v>
      </c>
      <c r="K15" s="666"/>
      <c r="L15" s="806" t="s">
        <v>9</v>
      </c>
      <c r="M15" s="666"/>
      <c r="N15" s="806" t="s">
        <v>9</v>
      </c>
      <c r="O15" s="666"/>
      <c r="P15" s="806" t="s">
        <v>9</v>
      </c>
      <c r="Q15" s="666"/>
      <c r="R15" s="806" t="s">
        <v>9</v>
      </c>
      <c r="S15" s="666"/>
      <c r="T15" s="806" t="s">
        <v>9</v>
      </c>
      <c r="U15" s="666"/>
      <c r="V15" s="806" t="s">
        <v>9</v>
      </c>
      <c r="W15" s="666"/>
      <c r="X15" s="806" t="s">
        <v>9</v>
      </c>
      <c r="Y15" s="806" t="s">
        <v>9</v>
      </c>
      <c r="Z15" s="806" t="s">
        <v>9</v>
      </c>
      <c r="AA15" s="806" t="s">
        <v>9</v>
      </c>
      <c r="AB15" s="806" t="s">
        <v>9</v>
      </c>
      <c r="AD15" s="808" t="s">
        <v>9</v>
      </c>
      <c r="AE15" s="806"/>
      <c r="AF15" s="773"/>
    </row>
    <row r="16" spans="1:32" s="807" customFormat="1" ht="11.25" customHeight="1">
      <c r="A16" s="804"/>
      <c r="B16" s="805"/>
      <c r="C16" s="1364"/>
      <c r="D16" s="1124" t="s">
        <v>371</v>
      </c>
      <c r="E16" s="1364"/>
      <c r="F16" s="806" t="s">
        <v>9</v>
      </c>
      <c r="G16" s="666"/>
      <c r="H16" s="806">
        <v>1</v>
      </c>
      <c r="I16" s="666"/>
      <c r="J16" s="806" t="s">
        <v>9</v>
      </c>
      <c r="K16" s="666"/>
      <c r="L16" s="806" t="s">
        <v>9</v>
      </c>
      <c r="M16" s="666"/>
      <c r="N16" s="806" t="s">
        <v>9</v>
      </c>
      <c r="O16" s="666"/>
      <c r="P16" s="806" t="s">
        <v>9</v>
      </c>
      <c r="Q16" s="666"/>
      <c r="R16" s="806" t="s">
        <v>9</v>
      </c>
      <c r="S16" s="666"/>
      <c r="T16" s="806" t="s">
        <v>9</v>
      </c>
      <c r="U16" s="666"/>
      <c r="V16" s="806" t="s">
        <v>9</v>
      </c>
      <c r="W16" s="666"/>
      <c r="X16" s="806" t="s">
        <v>9</v>
      </c>
      <c r="Y16" s="806" t="s">
        <v>9</v>
      </c>
      <c r="Z16" s="806" t="s">
        <v>9</v>
      </c>
      <c r="AA16" s="806" t="s">
        <v>9</v>
      </c>
      <c r="AB16" s="806" t="s">
        <v>9</v>
      </c>
      <c r="AD16" s="806" t="s">
        <v>9</v>
      </c>
      <c r="AE16" s="806"/>
      <c r="AF16" s="773"/>
    </row>
    <row r="17" spans="1:35" s="807" customFormat="1" ht="11.25" customHeight="1">
      <c r="A17" s="804"/>
      <c r="B17" s="805"/>
      <c r="C17" s="1364"/>
      <c r="D17" s="809" t="s">
        <v>372</v>
      </c>
      <c r="E17" s="777"/>
      <c r="F17" s="806" t="s">
        <v>9</v>
      </c>
      <c r="G17" s="705"/>
      <c r="H17" s="806" t="s">
        <v>9</v>
      </c>
      <c r="I17" s="705"/>
      <c r="J17" s="806" t="s">
        <v>9</v>
      </c>
      <c r="K17" s="705"/>
      <c r="L17" s="806" t="s">
        <v>9</v>
      </c>
      <c r="M17" s="705"/>
      <c r="N17" s="806" t="s">
        <v>9</v>
      </c>
      <c r="O17" s="705"/>
      <c r="P17" s="806" t="s">
        <v>9</v>
      </c>
      <c r="Q17" s="705"/>
      <c r="R17" s="806" t="s">
        <v>9</v>
      </c>
      <c r="S17" s="705"/>
      <c r="T17" s="806" t="s">
        <v>9</v>
      </c>
      <c r="U17" s="705"/>
      <c r="V17" s="806" t="s">
        <v>9</v>
      </c>
      <c r="W17" s="705"/>
      <c r="X17" s="806" t="s">
        <v>9</v>
      </c>
      <c r="Y17" s="705"/>
      <c r="Z17" s="806">
        <v>9</v>
      </c>
      <c r="AA17" s="705"/>
      <c r="AB17" s="806" t="s">
        <v>9</v>
      </c>
      <c r="AD17" s="806" t="s">
        <v>9</v>
      </c>
      <c r="AE17" s="705"/>
      <c r="AF17" s="773"/>
    </row>
    <row r="18" spans="1:35" s="803" customFormat="1" ht="12.75" customHeight="1">
      <c r="A18" s="810"/>
      <c r="B18" s="811"/>
      <c r="C18" s="1363" t="s">
        <v>456</v>
      </c>
      <c r="D18" s="812"/>
      <c r="E18" s="812"/>
      <c r="F18" s="801">
        <v>3</v>
      </c>
      <c r="G18" s="762"/>
      <c r="H18" s="801">
        <v>6</v>
      </c>
      <c r="I18" s="762"/>
      <c r="J18" s="801">
        <v>6</v>
      </c>
      <c r="K18" s="762"/>
      <c r="L18" s="801">
        <v>3</v>
      </c>
      <c r="M18" s="762"/>
      <c r="N18" s="801">
        <v>3</v>
      </c>
      <c r="O18" s="762"/>
      <c r="P18" s="801">
        <v>1</v>
      </c>
      <c r="Q18" s="762"/>
      <c r="R18" s="801">
        <v>2</v>
      </c>
      <c r="S18" s="762"/>
      <c r="T18" s="801">
        <v>7</v>
      </c>
      <c r="U18" s="762"/>
      <c r="V18" s="801">
        <v>1</v>
      </c>
      <c r="W18" s="762"/>
      <c r="X18" s="801">
        <v>2</v>
      </c>
      <c r="Y18" s="762"/>
      <c r="Z18" s="801">
        <v>7</v>
      </c>
      <c r="AA18" s="762"/>
      <c r="AB18" s="801">
        <v>9</v>
      </c>
      <c r="AD18" s="806">
        <v>2</v>
      </c>
      <c r="AE18" s="881"/>
      <c r="AF18" s="802"/>
    </row>
    <row r="19" spans="1:35" s="816" customFormat="1" ht="13.5" customHeight="1">
      <c r="A19" s="813"/>
      <c r="B19" s="814"/>
      <c r="C19" s="1363" t="s">
        <v>457</v>
      </c>
      <c r="D19" s="1363"/>
      <c r="E19" s="1363"/>
      <c r="F19" s="815">
        <v>952</v>
      </c>
      <c r="G19" s="762"/>
      <c r="H19" s="815">
        <v>77896</v>
      </c>
      <c r="I19" s="762"/>
      <c r="J19" s="815">
        <v>9432</v>
      </c>
      <c r="K19" s="762"/>
      <c r="L19" s="815">
        <v>4569</v>
      </c>
      <c r="M19" s="762"/>
      <c r="N19" s="815">
        <v>3056</v>
      </c>
      <c r="O19" s="762"/>
      <c r="P19" s="815">
        <v>39</v>
      </c>
      <c r="Q19" s="762"/>
      <c r="R19" s="815">
        <v>2848</v>
      </c>
      <c r="S19" s="762"/>
      <c r="T19" s="815">
        <v>120779</v>
      </c>
      <c r="U19" s="762"/>
      <c r="V19" s="815">
        <v>3543</v>
      </c>
      <c r="W19" s="762"/>
      <c r="X19" s="815">
        <v>1200</v>
      </c>
      <c r="Y19" s="762"/>
      <c r="Z19" s="815">
        <v>814</v>
      </c>
      <c r="AA19" s="762"/>
      <c r="AB19" s="815">
        <v>8565</v>
      </c>
      <c r="AD19" s="815">
        <v>31876</v>
      </c>
      <c r="AE19" s="881"/>
      <c r="AF19" s="785"/>
      <c r="AG19" s="1372"/>
    </row>
    <row r="20" spans="1:35" ht="11.25" customHeight="1">
      <c r="A20" s="651"/>
      <c r="B20" s="779"/>
      <c r="C20" s="1829" t="s">
        <v>161</v>
      </c>
      <c r="D20" s="1829"/>
      <c r="E20" s="659"/>
      <c r="F20" s="817" t="s">
        <v>9</v>
      </c>
      <c r="G20" s="881"/>
      <c r="H20" s="817" t="s">
        <v>9</v>
      </c>
      <c r="I20" s="881"/>
      <c r="J20" s="817" t="s">
        <v>9</v>
      </c>
      <c r="K20" s="881"/>
      <c r="L20" s="817" t="s">
        <v>9</v>
      </c>
      <c r="M20" s="881"/>
      <c r="N20" s="817" t="s">
        <v>9</v>
      </c>
      <c r="O20" s="881"/>
      <c r="P20" s="817" t="s">
        <v>9</v>
      </c>
      <c r="Q20" s="881"/>
      <c r="R20" s="817" t="s">
        <v>9</v>
      </c>
      <c r="S20" s="881"/>
      <c r="T20" s="817" t="s">
        <v>9</v>
      </c>
      <c r="U20" s="881"/>
      <c r="V20" s="817" t="s">
        <v>9</v>
      </c>
      <c r="W20" s="881"/>
      <c r="X20" s="817" t="s">
        <v>9</v>
      </c>
      <c r="Y20" s="881"/>
      <c r="Z20" s="817" t="s">
        <v>9</v>
      </c>
      <c r="AA20" s="881"/>
      <c r="AB20" s="817" t="s">
        <v>9</v>
      </c>
      <c r="AD20" s="815" t="s">
        <v>9</v>
      </c>
      <c r="AE20" s="881"/>
      <c r="AF20" s="661"/>
    </row>
    <row r="21" spans="1:35" ht="11.25" customHeight="1">
      <c r="A21" s="651"/>
      <c r="B21" s="779"/>
      <c r="C21" s="1829" t="s">
        <v>160</v>
      </c>
      <c r="D21" s="1829"/>
      <c r="E21" s="659"/>
      <c r="F21" s="817" t="s">
        <v>9</v>
      </c>
      <c r="G21" s="881"/>
      <c r="H21" s="817" t="s">
        <v>9</v>
      </c>
      <c r="I21" s="881"/>
      <c r="J21" s="817" t="s">
        <v>9</v>
      </c>
      <c r="K21" s="881"/>
      <c r="L21" s="817" t="s">
        <v>9</v>
      </c>
      <c r="M21" s="881"/>
      <c r="N21" s="817" t="s">
        <v>9</v>
      </c>
      <c r="O21" s="881"/>
      <c r="P21" s="817" t="s">
        <v>9</v>
      </c>
      <c r="Q21" s="881"/>
      <c r="R21" s="817" t="s">
        <v>9</v>
      </c>
      <c r="S21" s="881"/>
      <c r="T21" s="817" t="s">
        <v>9</v>
      </c>
      <c r="U21" s="881"/>
      <c r="V21" s="817" t="s">
        <v>9</v>
      </c>
      <c r="W21" s="881"/>
      <c r="X21" s="817" t="s">
        <v>9</v>
      </c>
      <c r="Y21" s="881"/>
      <c r="Z21" s="817" t="s">
        <v>9</v>
      </c>
      <c r="AA21" s="881"/>
      <c r="AB21" s="817" t="s">
        <v>9</v>
      </c>
      <c r="AD21" s="817" t="s">
        <v>9</v>
      </c>
      <c r="AE21" s="881"/>
      <c r="AF21" s="661"/>
      <c r="AI21" s="769"/>
    </row>
    <row r="22" spans="1:35" ht="11.25" customHeight="1">
      <c r="A22" s="651"/>
      <c r="B22" s="779"/>
      <c r="C22" s="1829" t="s">
        <v>159</v>
      </c>
      <c r="D22" s="1829"/>
      <c r="E22" s="659"/>
      <c r="F22" s="817">
        <v>373</v>
      </c>
      <c r="G22" s="881"/>
      <c r="H22" s="817">
        <v>3462</v>
      </c>
      <c r="I22" s="881"/>
      <c r="J22" s="817">
        <v>8583</v>
      </c>
      <c r="K22" s="881"/>
      <c r="L22" s="817">
        <v>4289</v>
      </c>
      <c r="M22" s="881"/>
      <c r="N22" s="817">
        <v>3046</v>
      </c>
      <c r="O22" s="881"/>
      <c r="P22" s="817" t="s">
        <v>9</v>
      </c>
      <c r="Q22" s="881"/>
      <c r="R22" s="817" t="s">
        <v>9</v>
      </c>
      <c r="S22" s="881"/>
      <c r="T22" s="817">
        <v>120541</v>
      </c>
      <c r="U22" s="881"/>
      <c r="V22" s="817" t="s">
        <v>9</v>
      </c>
      <c r="W22" s="881"/>
      <c r="X22" s="817">
        <v>305</v>
      </c>
      <c r="Y22" s="881"/>
      <c r="Z22" s="817">
        <v>289</v>
      </c>
      <c r="AA22" s="881"/>
      <c r="AB22" s="817">
        <v>5569</v>
      </c>
      <c r="AD22" s="817">
        <v>31835</v>
      </c>
      <c r="AE22" s="881"/>
      <c r="AF22" s="661"/>
      <c r="AG22" s="769"/>
      <c r="AH22" s="769"/>
    </row>
    <row r="23" spans="1:35" ht="11.25" customHeight="1">
      <c r="A23" s="651"/>
      <c r="B23" s="779"/>
      <c r="C23" s="1829" t="s">
        <v>158</v>
      </c>
      <c r="D23" s="1829"/>
      <c r="E23" s="659"/>
      <c r="F23" s="817" t="s">
        <v>9</v>
      </c>
      <c r="G23" s="881"/>
      <c r="H23" s="817" t="s">
        <v>9</v>
      </c>
      <c r="I23" s="881"/>
      <c r="J23" s="817" t="s">
        <v>9</v>
      </c>
      <c r="K23" s="881"/>
      <c r="L23" s="817" t="s">
        <v>9</v>
      </c>
      <c r="M23" s="881"/>
      <c r="N23" s="817" t="s">
        <v>9</v>
      </c>
      <c r="O23" s="881"/>
      <c r="P23" s="817" t="s">
        <v>9</v>
      </c>
      <c r="Q23" s="881"/>
      <c r="R23" s="817" t="s">
        <v>9</v>
      </c>
      <c r="S23" s="881"/>
      <c r="T23" s="817" t="s">
        <v>9</v>
      </c>
      <c r="U23" s="881"/>
      <c r="V23" s="817" t="s">
        <v>9</v>
      </c>
      <c r="W23" s="881"/>
      <c r="X23" s="817" t="s">
        <v>9</v>
      </c>
      <c r="Y23" s="881"/>
      <c r="Z23" s="817" t="s">
        <v>9</v>
      </c>
      <c r="AA23" s="881"/>
      <c r="AB23" s="817" t="s">
        <v>9</v>
      </c>
      <c r="AD23" s="817" t="s">
        <v>9</v>
      </c>
      <c r="AE23" s="881"/>
      <c r="AF23" s="661"/>
    </row>
    <row r="24" spans="1:35" ht="11.25" customHeight="1">
      <c r="A24" s="651"/>
      <c r="B24" s="779"/>
      <c r="C24" s="1829" t="s">
        <v>157</v>
      </c>
      <c r="D24" s="1829"/>
      <c r="E24" s="659"/>
      <c r="F24" s="817" t="s">
        <v>9</v>
      </c>
      <c r="G24" s="881"/>
      <c r="H24" s="817" t="s">
        <v>9</v>
      </c>
      <c r="I24" s="881"/>
      <c r="J24" s="817" t="s">
        <v>9</v>
      </c>
      <c r="K24" s="881"/>
      <c r="L24" s="817" t="s">
        <v>9</v>
      </c>
      <c r="M24" s="881"/>
      <c r="N24" s="817" t="s">
        <v>9</v>
      </c>
      <c r="O24" s="881"/>
      <c r="P24" s="817">
        <v>39</v>
      </c>
      <c r="Q24" s="881"/>
      <c r="R24" s="817" t="s">
        <v>9</v>
      </c>
      <c r="S24" s="881"/>
      <c r="T24" s="817" t="s">
        <v>9</v>
      </c>
      <c r="U24" s="881"/>
      <c r="V24" s="817" t="s">
        <v>9</v>
      </c>
      <c r="W24" s="881"/>
      <c r="X24" s="817" t="s">
        <v>9</v>
      </c>
      <c r="Y24" s="881"/>
      <c r="Z24" s="817" t="s">
        <v>9</v>
      </c>
      <c r="AA24" s="881"/>
      <c r="AB24" s="817" t="s">
        <v>9</v>
      </c>
      <c r="AD24" s="817" t="s">
        <v>9</v>
      </c>
      <c r="AE24" s="881"/>
      <c r="AF24" s="661"/>
    </row>
    <row r="25" spans="1:35" ht="11.25" customHeight="1">
      <c r="A25" s="651"/>
      <c r="B25" s="779"/>
      <c r="C25" s="1829" t="s">
        <v>156</v>
      </c>
      <c r="D25" s="1829"/>
      <c r="E25" s="659"/>
      <c r="F25" s="817" t="s">
        <v>9</v>
      </c>
      <c r="G25" s="881"/>
      <c r="H25" s="817" t="s">
        <v>9</v>
      </c>
      <c r="I25" s="881"/>
      <c r="J25" s="817" t="s">
        <v>9</v>
      </c>
      <c r="K25" s="881"/>
      <c r="L25" s="817" t="s">
        <v>9</v>
      </c>
      <c r="M25" s="881"/>
      <c r="N25" s="817" t="s">
        <v>9</v>
      </c>
      <c r="O25" s="881"/>
      <c r="P25" s="817" t="s">
        <v>9</v>
      </c>
      <c r="Q25" s="881"/>
      <c r="R25" s="817" t="s">
        <v>9</v>
      </c>
      <c r="S25" s="881"/>
      <c r="T25" s="817" t="s">
        <v>9</v>
      </c>
      <c r="U25" s="881"/>
      <c r="V25" s="817" t="s">
        <v>9</v>
      </c>
      <c r="W25" s="881"/>
      <c r="X25" s="817" t="s">
        <v>9</v>
      </c>
      <c r="Y25" s="881"/>
      <c r="Z25" s="817" t="s">
        <v>9</v>
      </c>
      <c r="AA25" s="881"/>
      <c r="AB25" s="817" t="s">
        <v>9</v>
      </c>
      <c r="AD25" s="817" t="s">
        <v>9</v>
      </c>
      <c r="AE25" s="881"/>
      <c r="AF25" s="661"/>
    </row>
    <row r="26" spans="1:35" ht="11.25" customHeight="1">
      <c r="A26" s="651"/>
      <c r="B26" s="779"/>
      <c r="C26" s="1829" t="s">
        <v>155</v>
      </c>
      <c r="D26" s="1829"/>
      <c r="E26" s="659"/>
      <c r="F26" s="817">
        <v>579</v>
      </c>
      <c r="G26" s="881"/>
      <c r="H26" s="817">
        <v>702</v>
      </c>
      <c r="I26" s="881"/>
      <c r="J26" s="817" t="s">
        <v>9</v>
      </c>
      <c r="K26" s="881"/>
      <c r="L26" s="817" t="s">
        <v>9</v>
      </c>
      <c r="M26" s="881"/>
      <c r="N26" s="817">
        <v>10</v>
      </c>
      <c r="O26" s="881"/>
      <c r="P26" s="817" t="s">
        <v>9</v>
      </c>
      <c r="Q26" s="881"/>
      <c r="R26" s="817">
        <v>2848</v>
      </c>
      <c r="S26" s="881"/>
      <c r="T26" s="817" t="s">
        <v>9</v>
      </c>
      <c r="U26" s="881"/>
      <c r="V26" s="817">
        <v>3543</v>
      </c>
      <c r="W26" s="881"/>
      <c r="X26" s="817">
        <v>895</v>
      </c>
      <c r="Y26" s="881"/>
      <c r="Z26" s="817" t="s">
        <v>9</v>
      </c>
      <c r="AA26" s="881"/>
      <c r="AB26" s="817">
        <v>2590</v>
      </c>
      <c r="AD26" s="817" t="s">
        <v>9</v>
      </c>
      <c r="AE26" s="881"/>
      <c r="AF26" s="661"/>
      <c r="AI26" s="769"/>
    </row>
    <row r="27" spans="1:35" ht="11.25" customHeight="1">
      <c r="A27" s="651"/>
      <c r="B27" s="779"/>
      <c r="C27" s="1829" t="s">
        <v>154</v>
      </c>
      <c r="D27" s="1829"/>
      <c r="E27" s="659"/>
      <c r="F27" s="817" t="s">
        <v>9</v>
      </c>
      <c r="G27" s="818"/>
      <c r="H27" s="817">
        <v>41</v>
      </c>
      <c r="I27" s="818"/>
      <c r="J27" s="817" t="s">
        <v>9</v>
      </c>
      <c r="K27" s="818"/>
      <c r="L27" s="817" t="s">
        <v>9</v>
      </c>
      <c r="M27" s="818"/>
      <c r="N27" s="817" t="s">
        <v>9</v>
      </c>
      <c r="O27" s="818"/>
      <c r="P27" s="817" t="s">
        <v>9</v>
      </c>
      <c r="Q27" s="818"/>
      <c r="R27" s="817" t="s">
        <v>9</v>
      </c>
      <c r="S27" s="818"/>
      <c r="T27" s="817" t="s">
        <v>9</v>
      </c>
      <c r="U27" s="818"/>
      <c r="V27" s="817" t="s">
        <v>9</v>
      </c>
      <c r="W27" s="818"/>
      <c r="X27" s="817" t="s">
        <v>9</v>
      </c>
      <c r="Y27" s="818"/>
      <c r="Z27" s="817">
        <v>503</v>
      </c>
      <c r="AA27" s="818"/>
      <c r="AB27" s="817">
        <v>406</v>
      </c>
      <c r="AD27" s="817">
        <v>41</v>
      </c>
      <c r="AE27" s="818"/>
      <c r="AF27" s="661"/>
    </row>
    <row r="28" spans="1:35" ht="11.25" customHeight="1">
      <c r="A28" s="651"/>
      <c r="B28" s="779"/>
      <c r="C28" s="1829" t="s">
        <v>153</v>
      </c>
      <c r="D28" s="1829"/>
      <c r="E28" s="659"/>
      <c r="F28" s="817" t="s">
        <v>9</v>
      </c>
      <c r="G28" s="818"/>
      <c r="H28" s="817" t="s">
        <v>9</v>
      </c>
      <c r="I28" s="818"/>
      <c r="J28" s="817" t="s">
        <v>9</v>
      </c>
      <c r="K28" s="818"/>
      <c r="L28" s="817" t="s">
        <v>9</v>
      </c>
      <c r="M28" s="818"/>
      <c r="N28" s="817" t="s">
        <v>9</v>
      </c>
      <c r="O28" s="818"/>
      <c r="P28" s="817" t="s">
        <v>9</v>
      </c>
      <c r="Q28" s="818"/>
      <c r="R28" s="817" t="s">
        <v>9</v>
      </c>
      <c r="S28" s="818"/>
      <c r="T28" s="817" t="s">
        <v>9</v>
      </c>
      <c r="U28" s="818"/>
      <c r="V28" s="817" t="s">
        <v>9</v>
      </c>
      <c r="W28" s="818"/>
      <c r="X28" s="817" t="s">
        <v>9</v>
      </c>
      <c r="Y28" s="818"/>
      <c r="Z28" s="817" t="s">
        <v>9</v>
      </c>
      <c r="AA28" s="818"/>
      <c r="AB28" s="817" t="s">
        <v>9</v>
      </c>
      <c r="AD28" s="817" t="s">
        <v>9</v>
      </c>
      <c r="AE28" s="818"/>
      <c r="AF28" s="661"/>
      <c r="AH28" s="769"/>
    </row>
    <row r="29" spans="1:35" ht="11.25" customHeight="1">
      <c r="A29" s="651"/>
      <c r="B29" s="779"/>
      <c r="C29" s="1829" t="s">
        <v>152</v>
      </c>
      <c r="D29" s="1829"/>
      <c r="E29" s="659"/>
      <c r="F29" s="817" t="s">
        <v>9</v>
      </c>
      <c r="G29" s="818"/>
      <c r="H29" s="817">
        <v>1819</v>
      </c>
      <c r="I29" s="818"/>
      <c r="J29" s="817" t="s">
        <v>9</v>
      </c>
      <c r="K29" s="818"/>
      <c r="L29" s="817" t="s">
        <v>9</v>
      </c>
      <c r="M29" s="818"/>
      <c r="N29" s="817" t="s">
        <v>9</v>
      </c>
      <c r="O29" s="818"/>
      <c r="P29" s="817" t="s">
        <v>9</v>
      </c>
      <c r="Q29" s="818"/>
      <c r="R29" s="817" t="s">
        <v>9</v>
      </c>
      <c r="S29" s="818"/>
      <c r="T29" s="817" t="s">
        <v>9</v>
      </c>
      <c r="U29" s="818"/>
      <c r="V29" s="817" t="s">
        <v>9</v>
      </c>
      <c r="W29" s="818"/>
      <c r="X29" s="817" t="s">
        <v>9</v>
      </c>
      <c r="Y29" s="818"/>
      <c r="Z29" s="817" t="s">
        <v>9</v>
      </c>
      <c r="AA29" s="818"/>
      <c r="AB29" s="817" t="s">
        <v>9</v>
      </c>
      <c r="AD29" s="817" t="s">
        <v>9</v>
      </c>
      <c r="AE29" s="818"/>
      <c r="AF29" s="661"/>
      <c r="AG29" s="769"/>
    </row>
    <row r="30" spans="1:35" ht="11.25" customHeight="1">
      <c r="A30" s="651"/>
      <c r="B30" s="779"/>
      <c r="C30" s="1829" t="s">
        <v>151</v>
      </c>
      <c r="D30" s="1829"/>
      <c r="E30" s="658"/>
      <c r="F30" s="817" t="s">
        <v>9</v>
      </c>
      <c r="G30" s="818"/>
      <c r="H30" s="817" t="s">
        <v>9</v>
      </c>
      <c r="I30" s="818"/>
      <c r="J30" s="817">
        <v>23</v>
      </c>
      <c r="K30" s="818"/>
      <c r="L30" s="817" t="s">
        <v>9</v>
      </c>
      <c r="M30" s="818"/>
      <c r="N30" s="817" t="s">
        <v>9</v>
      </c>
      <c r="O30" s="818"/>
      <c r="P30" s="817" t="s">
        <v>9</v>
      </c>
      <c r="Q30" s="818"/>
      <c r="R30" s="817" t="s">
        <v>9</v>
      </c>
      <c r="S30" s="818"/>
      <c r="T30" s="817" t="s">
        <v>9</v>
      </c>
      <c r="U30" s="818"/>
      <c r="V30" s="817" t="s">
        <v>9</v>
      </c>
      <c r="W30" s="818"/>
      <c r="X30" s="817" t="s">
        <v>9</v>
      </c>
      <c r="Y30" s="818"/>
      <c r="Z30" s="817" t="s">
        <v>9</v>
      </c>
      <c r="AA30" s="818"/>
      <c r="AB30" s="817" t="s">
        <v>9</v>
      </c>
      <c r="AD30" s="817" t="s">
        <v>9</v>
      </c>
      <c r="AE30" s="818"/>
      <c r="AF30" s="661"/>
    </row>
    <row r="31" spans="1:35" ht="11.25" customHeight="1">
      <c r="A31" s="651"/>
      <c r="B31" s="779"/>
      <c r="C31" s="1829" t="s">
        <v>150</v>
      </c>
      <c r="D31" s="1829"/>
      <c r="E31" s="658"/>
      <c r="F31" s="817" t="s">
        <v>9</v>
      </c>
      <c r="G31" s="818"/>
      <c r="H31" s="817" t="s">
        <v>9</v>
      </c>
      <c r="I31" s="818"/>
      <c r="J31" s="817" t="s">
        <v>9</v>
      </c>
      <c r="K31" s="818"/>
      <c r="L31" s="817" t="s">
        <v>9</v>
      </c>
      <c r="M31" s="818"/>
      <c r="N31" s="817" t="s">
        <v>9</v>
      </c>
      <c r="O31" s="818"/>
      <c r="P31" s="817" t="s">
        <v>9</v>
      </c>
      <c r="Q31" s="818"/>
      <c r="R31" s="817" t="s">
        <v>9</v>
      </c>
      <c r="S31" s="818"/>
      <c r="T31" s="817" t="s">
        <v>9</v>
      </c>
      <c r="U31" s="818"/>
      <c r="V31" s="817" t="s">
        <v>9</v>
      </c>
      <c r="W31" s="818"/>
      <c r="X31" s="817" t="s">
        <v>9</v>
      </c>
      <c r="Y31" s="818"/>
      <c r="Z31" s="817" t="s">
        <v>9</v>
      </c>
      <c r="AA31" s="818"/>
      <c r="AB31" s="817" t="s">
        <v>9</v>
      </c>
      <c r="AD31" s="817" t="s">
        <v>9</v>
      </c>
      <c r="AE31" s="818"/>
      <c r="AF31" s="661"/>
    </row>
    <row r="32" spans="1:35" ht="11.25" customHeight="1">
      <c r="A32" s="651"/>
      <c r="B32" s="779"/>
      <c r="C32" s="1829" t="s">
        <v>149</v>
      </c>
      <c r="D32" s="1829"/>
      <c r="E32" s="658"/>
      <c r="F32" s="817" t="s">
        <v>9</v>
      </c>
      <c r="G32" s="818"/>
      <c r="H32" s="817" t="s">
        <v>9</v>
      </c>
      <c r="I32" s="818"/>
      <c r="J32" s="817" t="s">
        <v>9</v>
      </c>
      <c r="K32" s="818"/>
      <c r="L32" s="817" t="s">
        <v>9</v>
      </c>
      <c r="M32" s="818"/>
      <c r="N32" s="817" t="s">
        <v>9</v>
      </c>
      <c r="O32" s="818"/>
      <c r="P32" s="817" t="s">
        <v>9</v>
      </c>
      <c r="Q32" s="818"/>
      <c r="R32" s="817" t="s">
        <v>9</v>
      </c>
      <c r="S32" s="818"/>
      <c r="T32" s="817" t="s">
        <v>9</v>
      </c>
      <c r="U32" s="818"/>
      <c r="V32" s="817" t="s">
        <v>9</v>
      </c>
      <c r="W32" s="818"/>
      <c r="X32" s="817" t="s">
        <v>9</v>
      </c>
      <c r="Y32" s="818"/>
      <c r="Z32" s="817" t="s">
        <v>9</v>
      </c>
      <c r="AA32" s="818"/>
      <c r="AB32" s="817" t="s">
        <v>9</v>
      </c>
      <c r="AD32" s="817" t="s">
        <v>9</v>
      </c>
      <c r="AE32" s="818"/>
      <c r="AF32" s="661"/>
    </row>
    <row r="33" spans="1:33" ht="11.25" customHeight="1">
      <c r="A33" s="651"/>
      <c r="B33" s="779"/>
      <c r="C33" s="1829" t="s">
        <v>148</v>
      </c>
      <c r="D33" s="1829"/>
      <c r="E33" s="658"/>
      <c r="F33" s="817" t="s">
        <v>9</v>
      </c>
      <c r="G33" s="818"/>
      <c r="H33" s="817">
        <v>71872</v>
      </c>
      <c r="I33" s="818"/>
      <c r="J33" s="817" t="s">
        <v>9</v>
      </c>
      <c r="K33" s="818"/>
      <c r="L33" s="817">
        <v>280</v>
      </c>
      <c r="M33" s="818"/>
      <c r="N33" s="817" t="s">
        <v>9</v>
      </c>
      <c r="O33" s="818"/>
      <c r="P33" s="817" t="s">
        <v>9</v>
      </c>
      <c r="Q33" s="818"/>
      <c r="R33" s="817" t="s">
        <v>9</v>
      </c>
      <c r="S33" s="818"/>
      <c r="T33" s="817">
        <v>227</v>
      </c>
      <c r="U33" s="818"/>
      <c r="V33" s="817" t="s">
        <v>9</v>
      </c>
      <c r="W33" s="818"/>
      <c r="X33" s="817" t="s">
        <v>9</v>
      </c>
      <c r="Y33" s="818"/>
      <c r="Z33" s="817" t="s">
        <v>9</v>
      </c>
      <c r="AA33" s="818"/>
      <c r="AB33" s="817" t="s">
        <v>9</v>
      </c>
      <c r="AD33" s="817" t="s">
        <v>9</v>
      </c>
      <c r="AE33" s="818"/>
      <c r="AF33" s="661"/>
    </row>
    <row r="34" spans="1:33" ht="11.25" customHeight="1">
      <c r="A34" s="651">
        <v>4661</v>
      </c>
      <c r="B34" s="779"/>
      <c r="C34" s="1832" t="s">
        <v>147</v>
      </c>
      <c r="D34" s="1832"/>
      <c r="E34" s="658"/>
      <c r="F34" s="817" t="s">
        <v>9</v>
      </c>
      <c r="G34" s="818"/>
      <c r="H34" s="817" t="s">
        <v>9</v>
      </c>
      <c r="I34" s="818"/>
      <c r="J34" s="817" t="s">
        <v>9</v>
      </c>
      <c r="K34" s="818"/>
      <c r="L34" s="817" t="s">
        <v>9</v>
      </c>
      <c r="M34" s="818"/>
      <c r="N34" s="817" t="s">
        <v>9</v>
      </c>
      <c r="O34" s="818"/>
      <c r="P34" s="817" t="s">
        <v>9</v>
      </c>
      <c r="Q34" s="818"/>
      <c r="R34" s="817" t="s">
        <v>9</v>
      </c>
      <c r="S34" s="818"/>
      <c r="T34" s="817" t="s">
        <v>9</v>
      </c>
      <c r="U34" s="818"/>
      <c r="V34" s="817" t="s">
        <v>9</v>
      </c>
      <c r="W34" s="818"/>
      <c r="X34" s="817" t="s">
        <v>9</v>
      </c>
      <c r="Y34" s="818"/>
      <c r="Z34" s="817" t="s">
        <v>9</v>
      </c>
      <c r="AA34" s="818"/>
      <c r="AB34" s="817" t="s">
        <v>9</v>
      </c>
      <c r="AD34" s="817" t="s">
        <v>9</v>
      </c>
      <c r="AE34" s="818"/>
      <c r="AF34" s="661"/>
    </row>
    <row r="35" spans="1:33" ht="11.25" customHeight="1">
      <c r="A35" s="651"/>
      <c r="B35" s="779"/>
      <c r="C35" s="1829" t="s">
        <v>146</v>
      </c>
      <c r="D35" s="1829"/>
      <c r="E35" s="658"/>
      <c r="F35" s="817" t="s">
        <v>9</v>
      </c>
      <c r="G35" s="818"/>
      <c r="H35" s="817" t="s">
        <v>9</v>
      </c>
      <c r="I35" s="818"/>
      <c r="J35" s="817" t="s">
        <v>9</v>
      </c>
      <c r="K35" s="818"/>
      <c r="L35" s="817" t="s">
        <v>9</v>
      </c>
      <c r="M35" s="818"/>
      <c r="N35" s="817" t="s">
        <v>9</v>
      </c>
      <c r="O35" s="818"/>
      <c r="P35" s="817" t="s">
        <v>9</v>
      </c>
      <c r="Q35" s="818"/>
      <c r="R35" s="817" t="s">
        <v>9</v>
      </c>
      <c r="S35" s="818"/>
      <c r="T35" s="817" t="s">
        <v>9</v>
      </c>
      <c r="U35" s="818"/>
      <c r="V35" s="817" t="s">
        <v>9</v>
      </c>
      <c r="W35" s="818"/>
      <c r="X35" s="817" t="s">
        <v>9</v>
      </c>
      <c r="Y35" s="818"/>
      <c r="Z35" s="817" t="s">
        <v>9</v>
      </c>
      <c r="AA35" s="818"/>
      <c r="AB35" s="817" t="s">
        <v>9</v>
      </c>
      <c r="AD35" s="817" t="s">
        <v>9</v>
      </c>
      <c r="AE35" s="818"/>
      <c r="AF35" s="661"/>
    </row>
    <row r="36" spans="1:33" ht="11.25" customHeight="1">
      <c r="A36" s="651"/>
      <c r="B36" s="779"/>
      <c r="C36" s="1829" t="s">
        <v>145</v>
      </c>
      <c r="D36" s="1829"/>
      <c r="E36" s="658"/>
      <c r="F36" s="817" t="s">
        <v>9</v>
      </c>
      <c r="G36" s="818"/>
      <c r="H36" s="817" t="s">
        <v>9</v>
      </c>
      <c r="I36" s="818"/>
      <c r="J36" s="817" t="s">
        <v>9</v>
      </c>
      <c r="K36" s="818"/>
      <c r="L36" s="817" t="s">
        <v>9</v>
      </c>
      <c r="M36" s="818"/>
      <c r="N36" s="817" t="s">
        <v>9</v>
      </c>
      <c r="O36" s="818"/>
      <c r="P36" s="817" t="s">
        <v>9</v>
      </c>
      <c r="Q36" s="818"/>
      <c r="R36" s="817" t="s">
        <v>9</v>
      </c>
      <c r="S36" s="818"/>
      <c r="T36" s="817" t="s">
        <v>9</v>
      </c>
      <c r="U36" s="818"/>
      <c r="V36" s="817" t="s">
        <v>9</v>
      </c>
      <c r="W36" s="818"/>
      <c r="X36" s="817" t="s">
        <v>9</v>
      </c>
      <c r="Y36" s="818"/>
      <c r="Z36" s="817" t="s">
        <v>9</v>
      </c>
      <c r="AA36" s="818"/>
      <c r="AB36" s="817" t="s">
        <v>9</v>
      </c>
      <c r="AD36" s="817" t="s">
        <v>9</v>
      </c>
      <c r="AE36" s="818"/>
      <c r="AF36" s="661"/>
    </row>
    <row r="37" spans="1:33" ht="11.25" customHeight="1">
      <c r="A37" s="651"/>
      <c r="B37" s="779"/>
      <c r="C37" s="1829" t="s">
        <v>437</v>
      </c>
      <c r="D37" s="1829"/>
      <c r="E37" s="658"/>
      <c r="F37" s="817" t="s">
        <v>9</v>
      </c>
      <c r="G37" s="881"/>
      <c r="H37" s="817" t="s">
        <v>9</v>
      </c>
      <c r="I37" s="881"/>
      <c r="J37" s="817">
        <v>826</v>
      </c>
      <c r="K37" s="881"/>
      <c r="L37" s="817" t="s">
        <v>9</v>
      </c>
      <c r="M37" s="881"/>
      <c r="N37" s="817" t="s">
        <v>9</v>
      </c>
      <c r="O37" s="881"/>
      <c r="P37" s="817" t="s">
        <v>9</v>
      </c>
      <c r="Q37" s="881"/>
      <c r="R37" s="817" t="s">
        <v>9</v>
      </c>
      <c r="S37" s="881"/>
      <c r="T37" s="817">
        <v>11</v>
      </c>
      <c r="U37" s="881"/>
      <c r="V37" s="817" t="s">
        <v>9</v>
      </c>
      <c r="W37" s="881"/>
      <c r="X37" s="817" t="s">
        <v>9</v>
      </c>
      <c r="Y37" s="881"/>
      <c r="Z37" s="817" t="s">
        <v>9</v>
      </c>
      <c r="AA37" s="881"/>
      <c r="AB37" s="817" t="s">
        <v>9</v>
      </c>
      <c r="AD37" s="817" t="s">
        <v>9</v>
      </c>
      <c r="AE37" s="881"/>
      <c r="AF37" s="661"/>
    </row>
    <row r="38" spans="1:33" ht="11.25" customHeight="1">
      <c r="A38" s="651"/>
      <c r="B38" s="779"/>
      <c r="C38" s="1829" t="s">
        <v>144</v>
      </c>
      <c r="D38" s="1829"/>
      <c r="E38" s="658"/>
      <c r="F38" s="817" t="s">
        <v>9</v>
      </c>
      <c r="G38" s="881"/>
      <c r="H38" s="817" t="s">
        <v>9</v>
      </c>
      <c r="I38" s="881"/>
      <c r="J38" s="817" t="s">
        <v>9</v>
      </c>
      <c r="K38" s="881"/>
      <c r="L38" s="817" t="s">
        <v>9</v>
      </c>
      <c r="M38" s="881"/>
      <c r="N38" s="817" t="s">
        <v>9</v>
      </c>
      <c r="O38" s="881"/>
      <c r="P38" s="817" t="s">
        <v>9</v>
      </c>
      <c r="Q38" s="881"/>
      <c r="R38" s="817" t="s">
        <v>9</v>
      </c>
      <c r="S38" s="881"/>
      <c r="T38" s="817" t="s">
        <v>9</v>
      </c>
      <c r="U38" s="881"/>
      <c r="V38" s="817" t="s">
        <v>9</v>
      </c>
      <c r="W38" s="881"/>
      <c r="X38" s="817" t="s">
        <v>9</v>
      </c>
      <c r="Y38" s="881"/>
      <c r="Z38" s="817">
        <v>22</v>
      </c>
      <c r="AA38" s="881"/>
      <c r="AB38" s="817" t="s">
        <v>9</v>
      </c>
      <c r="AD38" s="817" t="s">
        <v>9</v>
      </c>
      <c r="AE38" s="881"/>
      <c r="AF38" s="661"/>
    </row>
    <row r="39" spans="1:33" ht="11.25" customHeight="1">
      <c r="A39" s="651"/>
      <c r="B39" s="779"/>
      <c r="C39" s="1829" t="s">
        <v>143</v>
      </c>
      <c r="D39" s="1829"/>
      <c r="E39" s="658"/>
      <c r="F39" s="817" t="s">
        <v>9</v>
      </c>
      <c r="G39" s="881"/>
      <c r="H39" s="817" t="s">
        <v>9</v>
      </c>
      <c r="I39" s="881"/>
      <c r="J39" s="817" t="s">
        <v>9</v>
      </c>
      <c r="K39" s="881"/>
      <c r="L39" s="817" t="s">
        <v>9</v>
      </c>
      <c r="M39" s="881"/>
      <c r="N39" s="817" t="s">
        <v>9</v>
      </c>
      <c r="O39" s="881"/>
      <c r="P39" s="817" t="s">
        <v>9</v>
      </c>
      <c r="Q39" s="881"/>
      <c r="R39" s="817" t="s">
        <v>9</v>
      </c>
      <c r="S39" s="881"/>
      <c r="T39" s="817" t="s">
        <v>9</v>
      </c>
      <c r="U39" s="881"/>
      <c r="V39" s="817" t="s">
        <v>9</v>
      </c>
      <c r="W39" s="881"/>
      <c r="X39" s="817" t="s">
        <v>9</v>
      </c>
      <c r="Y39" s="881"/>
      <c r="Z39" s="817" t="s">
        <v>9</v>
      </c>
      <c r="AA39" s="881"/>
      <c r="AB39" s="817" t="s">
        <v>9</v>
      </c>
      <c r="AD39" s="817" t="s">
        <v>9</v>
      </c>
      <c r="AE39" s="881"/>
      <c r="AF39" s="661"/>
    </row>
    <row r="40" spans="1:33" s="807" customFormat="1" ht="11.25" customHeight="1">
      <c r="A40" s="804"/>
      <c r="B40" s="805"/>
      <c r="C40" s="1829" t="s">
        <v>142</v>
      </c>
      <c r="D40" s="1829"/>
      <c r="E40" s="659"/>
      <c r="F40" s="817" t="s">
        <v>9</v>
      </c>
      <c r="G40" s="881"/>
      <c r="H40" s="817" t="s">
        <v>9</v>
      </c>
      <c r="I40" s="881"/>
      <c r="J40" s="817" t="s">
        <v>9</v>
      </c>
      <c r="K40" s="881"/>
      <c r="L40" s="817" t="s">
        <v>9</v>
      </c>
      <c r="M40" s="881"/>
      <c r="N40" s="817" t="s">
        <v>9</v>
      </c>
      <c r="O40" s="881"/>
      <c r="P40" s="817" t="s">
        <v>9</v>
      </c>
      <c r="Q40" s="881"/>
      <c r="R40" s="817" t="s">
        <v>9</v>
      </c>
      <c r="S40" s="881"/>
      <c r="T40" s="817" t="s">
        <v>9</v>
      </c>
      <c r="U40" s="881"/>
      <c r="V40" s="817" t="s">
        <v>9</v>
      </c>
      <c r="W40" s="881"/>
      <c r="X40" s="817" t="s">
        <v>9</v>
      </c>
      <c r="Y40" s="881"/>
      <c r="Z40" s="817" t="s">
        <v>9</v>
      </c>
      <c r="AA40" s="881"/>
      <c r="AB40" s="817" t="s">
        <v>9</v>
      </c>
      <c r="AD40" s="817" t="s">
        <v>9</v>
      </c>
      <c r="AE40" s="881"/>
      <c r="AF40" s="773"/>
    </row>
    <row r="41" spans="1:33" s="807" customFormat="1" ht="11.25" customHeight="1">
      <c r="A41" s="804"/>
      <c r="B41" s="805"/>
      <c r="C41" s="1833" t="s">
        <v>141</v>
      </c>
      <c r="D41" s="1833"/>
      <c r="E41" s="658"/>
      <c r="F41" s="817" t="s">
        <v>9</v>
      </c>
      <c r="G41" s="881"/>
      <c r="H41" s="817" t="s">
        <v>9</v>
      </c>
      <c r="I41" s="881"/>
      <c r="J41" s="817" t="s">
        <v>9</v>
      </c>
      <c r="K41" s="881"/>
      <c r="L41" s="817" t="s">
        <v>9</v>
      </c>
      <c r="M41" s="881"/>
      <c r="N41" s="817" t="s">
        <v>9</v>
      </c>
      <c r="O41" s="881"/>
      <c r="P41" s="817" t="s">
        <v>9</v>
      </c>
      <c r="Q41" s="881"/>
      <c r="R41" s="817" t="s">
        <v>9</v>
      </c>
      <c r="S41" s="881"/>
      <c r="T41" s="817" t="s">
        <v>9</v>
      </c>
      <c r="U41" s="881"/>
      <c r="V41" s="817" t="s">
        <v>9</v>
      </c>
      <c r="W41" s="881"/>
      <c r="X41" s="817" t="s">
        <v>9</v>
      </c>
      <c r="Y41" s="881"/>
      <c r="Z41" s="817" t="s">
        <v>9</v>
      </c>
      <c r="AA41" s="881"/>
      <c r="AB41" s="817" t="s">
        <v>9</v>
      </c>
      <c r="AD41" s="817" t="s">
        <v>9</v>
      </c>
      <c r="AE41" s="881"/>
      <c r="AF41" s="773"/>
    </row>
    <row r="42" spans="1:33" s="803" customFormat="1" ht="11.25" customHeight="1">
      <c r="A42" s="799"/>
      <c r="B42" s="819"/>
      <c r="C42" s="1363" t="s">
        <v>454</v>
      </c>
      <c r="D42" s="768"/>
      <c r="E42" s="820"/>
      <c r="F42" s="821">
        <v>13.3</v>
      </c>
      <c r="G42" s="762"/>
      <c r="H42" s="821">
        <v>26.4</v>
      </c>
      <c r="I42" s="762"/>
      <c r="J42" s="821">
        <v>14.5</v>
      </c>
      <c r="K42" s="762"/>
      <c r="L42" s="821">
        <v>12.7</v>
      </c>
      <c r="M42" s="762"/>
      <c r="N42" s="821">
        <v>31.4</v>
      </c>
      <c r="O42" s="762"/>
      <c r="P42" s="821">
        <v>48</v>
      </c>
      <c r="Q42" s="762"/>
      <c r="R42" s="821">
        <v>12</v>
      </c>
      <c r="S42" s="762"/>
      <c r="T42" s="821">
        <v>35</v>
      </c>
      <c r="U42" s="762"/>
      <c r="V42" s="821">
        <v>12</v>
      </c>
      <c r="W42" s="762"/>
      <c r="X42" s="821">
        <v>12</v>
      </c>
      <c r="Y42" s="762"/>
      <c r="Z42" s="821">
        <v>24.5</v>
      </c>
      <c r="AA42" s="762"/>
      <c r="AB42" s="821">
        <v>30.8</v>
      </c>
      <c r="AD42" s="821">
        <v>24</v>
      </c>
      <c r="AE42" s="881"/>
      <c r="AF42" s="802"/>
    </row>
    <row r="43" spans="1:33" s="803" customFormat="1" ht="10.5" customHeight="1">
      <c r="A43" s="799"/>
      <c r="B43" s="819"/>
      <c r="C43" s="1363" t="s">
        <v>455</v>
      </c>
      <c r="D43" s="768"/>
      <c r="E43" s="1363"/>
      <c r="F43" s="815"/>
      <c r="G43" s="762"/>
      <c r="H43" s="815"/>
      <c r="I43" s="762"/>
      <c r="J43" s="815"/>
      <c r="K43" s="762"/>
      <c r="L43" s="815"/>
      <c r="M43" s="762"/>
      <c r="N43" s="815"/>
      <c r="O43" s="762"/>
      <c r="P43" s="815"/>
      <c r="Q43" s="762"/>
      <c r="R43" s="815"/>
      <c r="S43" s="762"/>
      <c r="T43" s="815"/>
      <c r="U43" s="762"/>
      <c r="V43" s="815"/>
      <c r="W43" s="762"/>
      <c r="X43" s="815"/>
      <c r="Y43" s="762"/>
      <c r="Z43" s="815"/>
      <c r="AA43" s="762"/>
      <c r="AB43" s="815"/>
      <c r="AD43" s="821"/>
      <c r="AE43" s="881"/>
      <c r="AF43" s="802"/>
    </row>
    <row r="44" spans="1:33" ht="9.75" customHeight="1">
      <c r="A44" s="651"/>
      <c r="B44" s="779"/>
      <c r="C44" s="822"/>
      <c r="D44" s="823" t="s">
        <v>140</v>
      </c>
      <c r="E44" s="824"/>
      <c r="F44" s="825">
        <v>1</v>
      </c>
      <c r="G44" s="881"/>
      <c r="H44" s="825">
        <v>0.9</v>
      </c>
      <c r="I44" s="881"/>
      <c r="J44" s="825">
        <v>2</v>
      </c>
      <c r="K44" s="881"/>
      <c r="L44" s="825">
        <v>1.3</v>
      </c>
      <c r="M44" s="881"/>
      <c r="N44" s="825">
        <v>1.1000000000000001</v>
      </c>
      <c r="O44" s="881"/>
      <c r="P44" s="825">
        <v>1.2</v>
      </c>
      <c r="Q44" s="881"/>
      <c r="R44" s="825">
        <v>1.1000000000000001</v>
      </c>
      <c r="S44" s="881"/>
      <c r="T44" s="825">
        <v>1.1000000000000001</v>
      </c>
      <c r="U44" s="881"/>
      <c r="V44" s="825">
        <v>0.9</v>
      </c>
      <c r="W44" s="881"/>
      <c r="X44" s="825">
        <v>1.9</v>
      </c>
      <c r="Y44" s="881"/>
      <c r="Z44" s="825">
        <v>0.8</v>
      </c>
      <c r="AA44" s="881"/>
      <c r="AB44" s="825">
        <v>0.6</v>
      </c>
      <c r="AD44" s="825">
        <v>0.6</v>
      </c>
      <c r="AE44" s="881"/>
      <c r="AF44" s="661"/>
      <c r="AG44" s="770"/>
    </row>
    <row r="45" spans="1:33" ht="9.75" customHeight="1">
      <c r="A45" s="651"/>
      <c r="B45" s="779"/>
      <c r="C45" s="822"/>
      <c r="D45" s="824" t="s">
        <v>139</v>
      </c>
      <c r="E45" s="824"/>
      <c r="F45" s="825">
        <v>-2.5</v>
      </c>
      <c r="G45" s="881"/>
      <c r="H45" s="825">
        <v>-1.7</v>
      </c>
      <c r="I45" s="881"/>
      <c r="J45" s="825">
        <v>-1.2</v>
      </c>
      <c r="K45" s="881"/>
      <c r="L45" s="825">
        <v>-2.2000000000000002</v>
      </c>
      <c r="M45" s="881"/>
      <c r="N45" s="825">
        <v>-1.5</v>
      </c>
      <c r="O45" s="881"/>
      <c r="P45" s="825">
        <v>-0.5</v>
      </c>
      <c r="Q45" s="881"/>
      <c r="R45" s="825">
        <v>-2.5</v>
      </c>
      <c r="S45" s="881"/>
      <c r="T45" s="825">
        <v>-1.6</v>
      </c>
      <c r="U45" s="881"/>
      <c r="V45" s="825">
        <v>-2.7</v>
      </c>
      <c r="W45" s="881"/>
      <c r="X45" s="825">
        <v>-0.9</v>
      </c>
      <c r="Y45" s="881"/>
      <c r="Z45" s="825">
        <v>-2</v>
      </c>
      <c r="AA45" s="881"/>
      <c r="AB45" s="825">
        <v>-2</v>
      </c>
      <c r="AD45" s="825">
        <v>-2.1</v>
      </c>
      <c r="AE45" s="881"/>
      <c r="AF45" s="661"/>
    </row>
    <row r="46" spans="1:33" ht="25.5" customHeight="1">
      <c r="A46" s="651"/>
      <c r="B46" s="779"/>
      <c r="C46" s="1830" t="s">
        <v>374</v>
      </c>
      <c r="D46" s="1831"/>
      <c r="E46" s="1831"/>
      <c r="F46" s="1831"/>
      <c r="G46" s="1831"/>
      <c r="H46" s="1831"/>
      <c r="I46" s="1831"/>
      <c r="J46" s="1831"/>
      <c r="K46" s="1831"/>
      <c r="L46" s="1831"/>
      <c r="M46" s="1831"/>
      <c r="N46" s="1831"/>
      <c r="O46" s="1831"/>
      <c r="P46" s="1831"/>
      <c r="Q46" s="1831"/>
      <c r="R46" s="1831"/>
      <c r="S46" s="1831"/>
      <c r="T46" s="1831"/>
      <c r="U46" s="1831"/>
      <c r="V46" s="1831"/>
      <c r="W46" s="1831"/>
      <c r="X46" s="1831"/>
      <c r="Y46" s="1831"/>
      <c r="Z46" s="1831"/>
      <c r="AA46" s="1831"/>
      <c r="AB46" s="1831"/>
      <c r="AC46" s="1831"/>
      <c r="AD46" s="1831"/>
      <c r="AE46" s="881"/>
      <c r="AF46" s="661"/>
    </row>
    <row r="47" spans="1:33" ht="6.75" customHeight="1">
      <c r="A47" s="651"/>
      <c r="B47" s="779"/>
      <c r="C47" s="1830"/>
      <c r="D47" s="1830"/>
      <c r="E47" s="1830"/>
      <c r="F47" s="1830"/>
      <c r="G47" s="1830"/>
      <c r="H47" s="1830"/>
      <c r="I47" s="1830"/>
      <c r="J47" s="1830"/>
      <c r="K47" s="1830"/>
      <c r="L47" s="1830"/>
      <c r="M47" s="1830"/>
      <c r="N47" s="1830"/>
      <c r="O47" s="1830"/>
      <c r="P47" s="1830"/>
      <c r="Q47" s="1830"/>
      <c r="R47" s="1830"/>
      <c r="S47" s="1830"/>
      <c r="T47" s="1830"/>
      <c r="U47" s="1830"/>
      <c r="V47" s="1830"/>
      <c r="W47" s="1830"/>
      <c r="X47" s="1830"/>
      <c r="Y47" s="1830"/>
      <c r="Z47" s="1830"/>
      <c r="AA47" s="1830"/>
      <c r="AB47" s="1830"/>
      <c r="AC47" s="1830"/>
      <c r="AD47" s="1830"/>
      <c r="AE47" s="881"/>
      <c r="AF47" s="661"/>
    </row>
    <row r="48" spans="1:33" ht="13.5" customHeight="1">
      <c r="A48" s="651"/>
      <c r="B48" s="779"/>
      <c r="C48" s="826" t="s">
        <v>642</v>
      </c>
      <c r="D48" s="827"/>
      <c r="E48" s="828"/>
      <c r="F48" s="829"/>
      <c r="G48" s="829"/>
      <c r="H48" s="829"/>
      <c r="I48" s="829"/>
      <c r="J48" s="829"/>
      <c r="K48" s="829"/>
      <c r="L48" s="829"/>
      <c r="M48" s="829"/>
      <c r="N48" s="829"/>
      <c r="O48" s="829"/>
      <c r="P48" s="829"/>
      <c r="Q48" s="829"/>
      <c r="R48" s="829"/>
      <c r="S48" s="829"/>
      <c r="T48" s="829"/>
      <c r="U48" s="829"/>
      <c r="V48" s="829"/>
      <c r="W48" s="829"/>
      <c r="X48" s="829"/>
      <c r="Y48" s="829"/>
      <c r="Z48" s="829"/>
      <c r="AA48" s="829"/>
      <c r="AB48" s="829"/>
      <c r="AC48" s="829"/>
      <c r="AD48" s="830"/>
      <c r="AE48" s="881"/>
      <c r="AF48" s="661"/>
    </row>
    <row r="49" spans="1:34" ht="3.75" customHeight="1">
      <c r="A49" s="651"/>
      <c r="B49" s="779"/>
      <c r="C49" s="831"/>
      <c r="D49" s="776"/>
      <c r="E49" s="832"/>
      <c r="F49" s="833"/>
      <c r="G49" s="833"/>
      <c r="H49" s="833"/>
      <c r="I49" s="833"/>
      <c r="J49" s="834"/>
      <c r="K49" s="834"/>
      <c r="L49" s="833"/>
      <c r="M49" s="833"/>
      <c r="N49" s="833"/>
      <c r="O49" s="833"/>
      <c r="P49" s="835"/>
      <c r="Q49" s="835"/>
      <c r="R49" s="835"/>
      <c r="S49" s="835"/>
      <c r="T49" s="835"/>
      <c r="U49" s="835"/>
      <c r="V49" s="835"/>
      <c r="W49" s="835"/>
      <c r="X49" s="836"/>
      <c r="Y49" s="836"/>
      <c r="Z49" s="836"/>
      <c r="AA49" s="836"/>
      <c r="AB49" s="836"/>
      <c r="AC49" s="836"/>
      <c r="AD49" s="836"/>
      <c r="AE49" s="881"/>
      <c r="AF49" s="661"/>
    </row>
    <row r="50" spans="1:34" ht="12.75" customHeight="1">
      <c r="A50" s="651"/>
      <c r="B50" s="779"/>
      <c r="C50" s="1837" t="s">
        <v>138</v>
      </c>
      <c r="D50" s="1837"/>
      <c r="E50" s="115"/>
      <c r="F50" s="1838" t="s">
        <v>365</v>
      </c>
      <c r="G50" s="1838"/>
      <c r="H50" s="1838"/>
      <c r="I50" s="1027"/>
      <c r="J50" s="1839" t="s">
        <v>543</v>
      </c>
      <c r="K50" s="1839"/>
      <c r="L50" s="1839"/>
      <c r="M50" s="1027"/>
      <c r="N50" s="1841" t="s">
        <v>137</v>
      </c>
      <c r="O50" s="1841"/>
      <c r="P50" s="1841"/>
      <c r="Q50" s="1841"/>
      <c r="R50" s="1841"/>
      <c r="S50" s="1841"/>
      <c r="T50" s="1841"/>
      <c r="U50" s="1841"/>
      <c r="V50" s="1841"/>
      <c r="W50" s="1028"/>
      <c r="X50" s="1841" t="s">
        <v>136</v>
      </c>
      <c r="Y50" s="1841"/>
      <c r="Z50" s="1841"/>
      <c r="AA50" s="1841"/>
      <c r="AB50" s="1841"/>
      <c r="AC50" s="1841"/>
      <c r="AD50" s="1841"/>
      <c r="AE50" s="881"/>
      <c r="AF50" s="661"/>
    </row>
    <row r="51" spans="1:34" ht="12.75" customHeight="1">
      <c r="A51" s="651"/>
      <c r="B51" s="779"/>
      <c r="C51" s="1837"/>
      <c r="D51" s="1837"/>
      <c r="E51" s="115"/>
      <c r="F51" s="1029" t="s">
        <v>76</v>
      </c>
      <c r="G51" s="1030"/>
      <c r="H51" s="1365" t="s">
        <v>135</v>
      </c>
      <c r="I51" s="1027"/>
      <c r="J51" s="1840"/>
      <c r="K51" s="1840"/>
      <c r="L51" s="1840"/>
      <c r="M51" s="839"/>
      <c r="N51" s="1842" t="s">
        <v>134</v>
      </c>
      <c r="O51" s="1842"/>
      <c r="P51" s="1842"/>
      <c r="Q51" s="1031"/>
      <c r="R51" s="1842" t="s">
        <v>133</v>
      </c>
      <c r="S51" s="1842"/>
      <c r="T51" s="1842"/>
      <c r="U51" s="1031"/>
      <c r="V51" s="1366" t="s">
        <v>132</v>
      </c>
      <c r="W51" s="1028"/>
      <c r="X51" s="1842" t="s">
        <v>134</v>
      </c>
      <c r="Y51" s="1842"/>
      <c r="Z51" s="1842"/>
      <c r="AA51" s="16"/>
      <c r="AB51" s="1032" t="s">
        <v>133</v>
      </c>
      <c r="AC51" s="16"/>
      <c r="AD51" s="1032" t="s">
        <v>132</v>
      </c>
      <c r="AE51" s="881"/>
      <c r="AF51" s="661"/>
    </row>
    <row r="52" spans="1:34" ht="2.25" customHeight="1">
      <c r="A52" s="651"/>
      <c r="B52" s="779"/>
      <c r="C52" s="340"/>
      <c r="D52" s="340"/>
      <c r="E52" s="115"/>
      <c r="F52" s="838"/>
      <c r="G52" s="838"/>
      <c r="H52" s="840"/>
      <c r="I52" s="841"/>
      <c r="J52" s="842"/>
      <c r="K52" s="842"/>
      <c r="L52" s="842"/>
      <c r="M52" s="839"/>
      <c r="N52" s="110"/>
      <c r="O52" s="110"/>
      <c r="P52" s="110"/>
      <c r="Q52" s="110"/>
      <c r="R52" s="110"/>
      <c r="S52" s="110"/>
      <c r="T52" s="110"/>
      <c r="U52" s="110"/>
      <c r="V52" s="110"/>
      <c r="W52" s="837"/>
      <c r="X52" s="110"/>
      <c r="Y52" s="110"/>
      <c r="Z52" s="110"/>
      <c r="AA52" s="110"/>
      <c r="AB52" s="110"/>
      <c r="AC52" s="110"/>
      <c r="AD52" s="110"/>
      <c r="AE52" s="881"/>
      <c r="AF52" s="661"/>
    </row>
    <row r="53" spans="1:34" ht="22.5" customHeight="1">
      <c r="A53" s="651"/>
      <c r="B53" s="779"/>
      <c r="C53" s="1843" t="s">
        <v>673</v>
      </c>
      <c r="D53" s="1843"/>
      <c r="E53" s="145"/>
      <c r="F53" s="1367">
        <v>31835</v>
      </c>
      <c r="G53" s="1368"/>
      <c r="H53" s="1375">
        <v>99.871376584264027</v>
      </c>
      <c r="I53" s="843"/>
      <c r="J53" s="1844">
        <v>24</v>
      </c>
      <c r="K53" s="1844"/>
      <c r="L53" s="1844"/>
      <c r="M53" s="843"/>
      <c r="N53" s="1845">
        <v>1.3</v>
      </c>
      <c r="O53" s="1845"/>
      <c r="P53" s="1845"/>
      <c r="Q53" s="1368"/>
      <c r="R53" s="1845">
        <v>-4.0999999999999996</v>
      </c>
      <c r="S53" s="1845"/>
      <c r="T53" s="1845"/>
      <c r="U53" s="1368"/>
      <c r="V53" s="1368">
        <v>5.6</v>
      </c>
      <c r="W53" s="843"/>
      <c r="X53" s="1845">
        <v>0.6</v>
      </c>
      <c r="Y53" s="1845"/>
      <c r="Z53" s="1845"/>
      <c r="AA53" s="1368"/>
      <c r="AB53" s="1368">
        <v>-2.1</v>
      </c>
      <c r="AC53" s="1368"/>
      <c r="AD53" s="1368">
        <v>2.8</v>
      </c>
      <c r="AE53" s="881"/>
      <c r="AF53" s="661"/>
      <c r="AH53" s="770"/>
    </row>
    <row r="54" spans="1:34" s="758" customFormat="1" ht="13.5" customHeight="1">
      <c r="A54" s="810"/>
      <c r="B54" s="779"/>
      <c r="C54" s="844" t="s">
        <v>130</v>
      </c>
      <c r="D54" s="845"/>
      <c r="E54" s="844"/>
      <c r="F54" s="781"/>
      <c r="G54" s="781"/>
      <c r="H54" s="781"/>
      <c r="I54" s="781"/>
      <c r="J54" s="846"/>
      <c r="K54" s="781"/>
      <c r="L54" s="846"/>
      <c r="M54" s="781"/>
      <c r="N54" s="847" t="s">
        <v>129</v>
      </c>
      <c r="O54" s="781"/>
      <c r="P54" s="781"/>
      <c r="Q54" s="781"/>
      <c r="R54" s="781"/>
      <c r="S54" s="781"/>
      <c r="T54" s="781"/>
      <c r="U54" s="781"/>
      <c r="V54" s="781"/>
      <c r="W54" s="781"/>
      <c r="X54" s="781"/>
      <c r="Y54" s="781"/>
      <c r="Z54" s="781"/>
      <c r="AA54" s="781"/>
      <c r="AB54" s="781" t="s">
        <v>128</v>
      </c>
      <c r="AC54" s="781"/>
      <c r="AD54" s="781"/>
      <c r="AE54" s="881"/>
      <c r="AF54" s="848"/>
    </row>
    <row r="55" spans="1:34" s="758" customFormat="1" ht="12" customHeight="1" thickBot="1">
      <c r="A55" s="810"/>
      <c r="B55" s="849"/>
      <c r="C55" s="850"/>
      <c r="D55" s="851"/>
      <c r="E55" s="852"/>
      <c r="F55" s="853"/>
      <c r="G55" s="853"/>
      <c r="H55" s="853"/>
      <c r="I55" s="853"/>
      <c r="J55" s="853"/>
      <c r="K55" s="853"/>
      <c r="L55" s="853"/>
      <c r="M55" s="853"/>
      <c r="N55" s="853"/>
      <c r="O55" s="853"/>
      <c r="P55" s="853"/>
      <c r="Q55" s="853"/>
      <c r="R55" s="853"/>
      <c r="S55" s="853"/>
      <c r="T55" s="853"/>
      <c r="U55" s="853"/>
      <c r="V55" s="853"/>
      <c r="W55" s="853"/>
      <c r="X55" s="853"/>
      <c r="Y55" s="853"/>
      <c r="Z55" s="853"/>
      <c r="AA55" s="853"/>
      <c r="AB55" s="853"/>
      <c r="AC55" s="853"/>
      <c r="AD55" s="782" t="s">
        <v>81</v>
      </c>
      <c r="AE55" s="854"/>
      <c r="AF55" s="855"/>
    </row>
    <row r="56" spans="1:34" ht="13.5" customHeight="1" thickBot="1">
      <c r="A56" s="651"/>
      <c r="B56" s="849"/>
      <c r="C56" s="1834" t="s">
        <v>453</v>
      </c>
      <c r="D56" s="1835"/>
      <c r="E56" s="1835"/>
      <c r="F56" s="1835"/>
      <c r="G56" s="1835"/>
      <c r="H56" s="1835"/>
      <c r="I56" s="1835"/>
      <c r="J56" s="1835"/>
      <c r="K56" s="1835"/>
      <c r="L56" s="1835"/>
      <c r="M56" s="1835"/>
      <c r="N56" s="1835"/>
      <c r="O56" s="1835"/>
      <c r="P56" s="1835"/>
      <c r="Q56" s="1835"/>
      <c r="R56" s="1835"/>
      <c r="S56" s="1835"/>
      <c r="T56" s="1835"/>
      <c r="U56" s="1835"/>
      <c r="V56" s="1835"/>
      <c r="W56" s="1835"/>
      <c r="X56" s="1835"/>
      <c r="Y56" s="1835"/>
      <c r="Z56" s="1835"/>
      <c r="AA56" s="1835"/>
      <c r="AB56" s="1835"/>
      <c r="AC56" s="1835"/>
      <c r="AD56" s="1836"/>
      <c r="AE56" s="782"/>
      <c r="AF56" s="761"/>
    </row>
    <row r="57" spans="1:34" ht="2.25" customHeight="1">
      <c r="A57" s="651"/>
      <c r="B57" s="849"/>
      <c r="C57" s="1846" t="s">
        <v>77</v>
      </c>
      <c r="D57" s="1847"/>
      <c r="E57" s="854"/>
      <c r="F57" s="761"/>
      <c r="G57" s="856"/>
      <c r="H57" s="761"/>
      <c r="I57" s="857"/>
      <c r="J57" s="857"/>
      <c r="K57" s="857"/>
      <c r="L57" s="857"/>
      <c r="M57" s="857"/>
      <c r="N57" s="857"/>
      <c r="O57" s="857"/>
      <c r="P57" s="857"/>
      <c r="Q57" s="857"/>
      <c r="R57" s="857"/>
      <c r="S57" s="857"/>
      <c r="T57" s="857"/>
      <c r="U57" s="857"/>
      <c r="V57" s="857"/>
      <c r="W57" s="857"/>
      <c r="X57" s="857"/>
      <c r="Y57" s="857"/>
      <c r="Z57" s="857"/>
      <c r="AA57" s="857"/>
      <c r="AB57" s="857"/>
      <c r="AC57" s="857"/>
      <c r="AD57" s="857"/>
      <c r="AE57" s="854"/>
      <c r="AF57" s="761"/>
    </row>
    <row r="58" spans="1:34" ht="10.5" customHeight="1">
      <c r="A58" s="651"/>
      <c r="B58" s="849"/>
      <c r="C58" s="1847"/>
      <c r="D58" s="1847"/>
      <c r="E58" s="705"/>
      <c r="F58" s="1848">
        <v>2012</v>
      </c>
      <c r="G58" s="1848"/>
      <c r="H58" s="1848"/>
      <c r="I58" s="1848"/>
      <c r="J58" s="1848"/>
      <c r="K58" s="1848"/>
      <c r="L58" s="1848"/>
      <c r="M58" s="1848"/>
      <c r="N58" s="1848"/>
      <c r="O58" s="1848"/>
      <c r="P58" s="1848"/>
      <c r="Q58" s="1848"/>
      <c r="R58" s="1848"/>
      <c r="S58" s="1373"/>
      <c r="T58" s="1848">
        <v>2013</v>
      </c>
      <c r="U58" s="1848"/>
      <c r="V58" s="1848"/>
      <c r="W58" s="1848"/>
      <c r="X58" s="1848"/>
      <c r="Y58" s="1848"/>
      <c r="Z58" s="1848"/>
      <c r="AA58" s="1848"/>
      <c r="AB58" s="1848"/>
      <c r="AC58" s="1848"/>
      <c r="AD58" s="1848"/>
      <c r="AE58" s="857"/>
      <c r="AF58" s="857"/>
    </row>
    <row r="59" spans="1:34" ht="10.5" customHeight="1">
      <c r="A59" s="651"/>
      <c r="B59" s="849"/>
      <c r="C59" s="854"/>
      <c r="D59" s="705"/>
      <c r="E59" s="705"/>
      <c r="F59" s="760" t="s">
        <v>123</v>
      </c>
      <c r="G59" s="854"/>
      <c r="H59" s="760" t="s">
        <v>122</v>
      </c>
      <c r="I59" s="854"/>
      <c r="J59" s="760" t="s">
        <v>121</v>
      </c>
      <c r="K59" s="854"/>
      <c r="L59" s="760" t="s">
        <v>120</v>
      </c>
      <c r="M59" s="854"/>
      <c r="N59" s="760" t="s">
        <v>119</v>
      </c>
      <c r="O59" s="854"/>
      <c r="P59" s="760" t="s">
        <v>118</v>
      </c>
      <c r="Q59" s="854"/>
      <c r="R59" s="760" t="s">
        <v>117</v>
      </c>
      <c r="S59" s="854"/>
      <c r="T59" s="760" t="s">
        <v>116</v>
      </c>
      <c r="U59" s="854"/>
      <c r="V59" s="760" t="s">
        <v>127</v>
      </c>
      <c r="W59" s="854"/>
      <c r="X59" s="760" t="s">
        <v>126</v>
      </c>
      <c r="Y59" s="854"/>
      <c r="Z59" s="760" t="s">
        <v>125</v>
      </c>
      <c r="AA59" s="854"/>
      <c r="AB59" s="760" t="s">
        <v>124</v>
      </c>
      <c r="AD59" s="760" t="s">
        <v>123</v>
      </c>
      <c r="AE59" s="854"/>
      <c r="AF59" s="761"/>
    </row>
    <row r="60" spans="1:34" ht="9" customHeight="1">
      <c r="A60" s="651"/>
      <c r="B60" s="849"/>
      <c r="C60" s="1849" t="s">
        <v>115</v>
      </c>
      <c r="D60" s="1849"/>
      <c r="E60" s="858"/>
      <c r="F60" s="859"/>
      <c r="G60" s="761"/>
      <c r="H60" s="859"/>
      <c r="I60" s="761"/>
      <c r="J60" s="859"/>
      <c r="K60" s="761"/>
      <c r="L60" s="859"/>
      <c r="M60" s="761"/>
      <c r="N60" s="859"/>
      <c r="O60" s="761"/>
      <c r="P60" s="859"/>
      <c r="Q60" s="761"/>
      <c r="R60" s="859"/>
      <c r="S60" s="761"/>
      <c r="T60" s="859"/>
      <c r="U60" s="761"/>
      <c r="V60" s="859"/>
      <c r="W60" s="761"/>
      <c r="X60" s="859"/>
      <c r="Y60" s="761"/>
      <c r="Z60" s="859"/>
      <c r="AA60" s="761"/>
      <c r="AB60" s="859"/>
      <c r="AD60" s="1125"/>
      <c r="AE60" s="854"/>
      <c r="AF60" s="761"/>
    </row>
    <row r="61" spans="1:34" s="864" customFormat="1" ht="9.75" customHeight="1">
      <c r="A61" s="860"/>
      <c r="B61" s="861"/>
      <c r="C61" s="862" t="s">
        <v>114</v>
      </c>
      <c r="D61" s="682"/>
      <c r="E61" s="682"/>
      <c r="F61" s="863">
        <v>-0.22</v>
      </c>
      <c r="G61" s="863"/>
      <c r="H61" s="863">
        <v>-0.01</v>
      </c>
      <c r="I61" s="863"/>
      <c r="J61" s="863">
        <v>-0.1</v>
      </c>
      <c r="K61" s="863"/>
      <c r="L61" s="863">
        <v>0.62</v>
      </c>
      <c r="M61" s="863"/>
      <c r="N61" s="863">
        <v>0.31</v>
      </c>
      <c r="O61" s="863"/>
      <c r="P61" s="863">
        <v>-0.32</v>
      </c>
      <c r="Q61" s="863"/>
      <c r="R61" s="863">
        <v>0.01</v>
      </c>
      <c r="S61" s="863"/>
      <c r="T61" s="863">
        <v>-1.24</v>
      </c>
      <c r="U61" s="863"/>
      <c r="V61" s="863">
        <v>-0.12</v>
      </c>
      <c r="W61" s="863"/>
      <c r="X61" s="863">
        <v>1.65</v>
      </c>
      <c r="Y61" s="863"/>
      <c r="Z61" s="863">
        <v>0.01</v>
      </c>
      <c r="AA61" s="863"/>
      <c r="AB61" s="863">
        <v>0.2</v>
      </c>
      <c r="AD61" s="863">
        <v>0.1</v>
      </c>
      <c r="AE61" s="705"/>
      <c r="AF61" s="705"/>
    </row>
    <row r="62" spans="1:34" s="864" customFormat="1" ht="9.75" customHeight="1">
      <c r="A62" s="860"/>
      <c r="B62" s="861"/>
      <c r="C62" s="862" t="s">
        <v>113</v>
      </c>
      <c r="D62" s="682"/>
      <c r="E62" s="682"/>
      <c r="F62" s="865">
        <v>2.71</v>
      </c>
      <c r="G62" s="865"/>
      <c r="H62" s="865">
        <v>2.77</v>
      </c>
      <c r="I62" s="865"/>
      <c r="J62" s="865">
        <v>3.08</v>
      </c>
      <c r="K62" s="865"/>
      <c r="L62" s="865">
        <v>2.88</v>
      </c>
      <c r="M62" s="865"/>
      <c r="N62" s="865">
        <v>2.13</v>
      </c>
      <c r="O62" s="865"/>
      <c r="P62" s="865">
        <v>1.89</v>
      </c>
      <c r="Q62" s="865"/>
      <c r="R62" s="865">
        <v>1.92</v>
      </c>
      <c r="S62" s="865"/>
      <c r="T62" s="865">
        <v>0.17</v>
      </c>
      <c r="U62" s="865"/>
      <c r="V62" s="865">
        <v>-0.03</v>
      </c>
      <c r="W62" s="865"/>
      <c r="X62" s="865">
        <v>0.45</v>
      </c>
      <c r="Y62" s="865"/>
      <c r="Z62" s="865">
        <v>0.2</v>
      </c>
      <c r="AA62" s="865"/>
      <c r="AB62" s="865">
        <v>0.7</v>
      </c>
      <c r="AD62" s="865">
        <v>1</v>
      </c>
      <c r="AE62" s="705"/>
      <c r="AF62" s="705"/>
    </row>
    <row r="63" spans="1:34" s="864" customFormat="1" ht="9.75" customHeight="1">
      <c r="A63" s="860"/>
      <c r="B63" s="861"/>
      <c r="C63" s="862" t="s">
        <v>386</v>
      </c>
      <c r="D63" s="682"/>
      <c r="E63" s="682"/>
      <c r="F63" s="865">
        <v>3.33</v>
      </c>
      <c r="G63" s="865"/>
      <c r="H63" s="865">
        <v>3.3</v>
      </c>
      <c r="I63" s="865"/>
      <c r="J63" s="865">
        <v>3.31</v>
      </c>
      <c r="K63" s="865"/>
      <c r="L63" s="865">
        <v>3.26</v>
      </c>
      <c r="M63" s="865"/>
      <c r="N63" s="865">
        <v>3.08</v>
      </c>
      <c r="O63" s="865"/>
      <c r="P63" s="865">
        <v>2.91</v>
      </c>
      <c r="Q63" s="865"/>
      <c r="R63" s="865">
        <v>2.77</v>
      </c>
      <c r="S63" s="865"/>
      <c r="T63" s="865">
        <v>2.5</v>
      </c>
      <c r="U63" s="865"/>
      <c r="V63" s="865">
        <v>2.19</v>
      </c>
      <c r="W63" s="865"/>
      <c r="X63" s="865">
        <v>1.96</v>
      </c>
      <c r="Y63" s="865"/>
      <c r="Z63" s="865">
        <v>1.7</v>
      </c>
      <c r="AA63" s="865"/>
      <c r="AB63" s="865">
        <v>1.6</v>
      </c>
      <c r="AD63" s="865">
        <v>1.4</v>
      </c>
      <c r="AE63" s="705"/>
      <c r="AF63" s="705"/>
      <c r="AG63" s="866"/>
    </row>
    <row r="64" spans="1:34" ht="11.25" customHeight="1">
      <c r="A64" s="651"/>
      <c r="B64" s="849"/>
      <c r="C64" s="1369" t="s">
        <v>112</v>
      </c>
      <c r="D64" s="858"/>
      <c r="E64" s="858"/>
      <c r="F64" s="867"/>
      <c r="G64" s="867"/>
      <c r="H64" s="286"/>
      <c r="I64" s="286"/>
      <c r="J64" s="1021"/>
      <c r="K64" s="1021"/>
      <c r="L64" s="1021"/>
      <c r="M64" s="1021"/>
      <c r="N64" s="1021"/>
      <c r="O64" s="1021"/>
      <c r="P64" s="116"/>
      <c r="Q64" s="1021"/>
      <c r="R64" s="867"/>
      <c r="S64" s="867"/>
      <c r="T64" s="1021"/>
      <c r="U64" s="1021"/>
      <c r="V64" s="1021"/>
      <c r="W64" s="1021"/>
      <c r="X64" s="1021"/>
      <c r="Y64" s="1021"/>
      <c r="Z64" s="1021"/>
      <c r="AA64" s="1021"/>
      <c r="AB64" s="1021"/>
      <c r="AC64" s="1021"/>
      <c r="AD64" s="868"/>
      <c r="AE64" s="854"/>
      <c r="AF64" s="761"/>
    </row>
    <row r="65" spans="1:36" ht="10.5" customHeight="1">
      <c r="A65" s="651"/>
      <c r="B65" s="869"/>
      <c r="C65" s="777"/>
      <c r="D65" s="1433" t="s">
        <v>660</v>
      </c>
      <c r="E65" s="1434">
        <v>18.063386000324801</v>
      </c>
      <c r="F65" s="1435"/>
      <c r="G65" s="1436"/>
      <c r="H65" s="1437"/>
      <c r="I65" s="1437"/>
      <c r="J65" s="109"/>
      <c r="K65" s="109"/>
      <c r="L65" s="109"/>
      <c r="M65" s="109"/>
      <c r="N65" s="109"/>
      <c r="O65" s="109"/>
      <c r="P65" s="1438">
        <v>16.599917446647126</v>
      </c>
      <c r="Q65" s="109"/>
      <c r="R65" s="867"/>
      <c r="S65" s="867"/>
      <c r="T65" s="1021"/>
      <c r="U65" s="1021"/>
      <c r="V65" s="1021"/>
      <c r="W65" s="1021"/>
      <c r="X65" s="1021"/>
      <c r="Y65" s="1021"/>
      <c r="Z65" s="1021"/>
      <c r="AA65" s="1021"/>
      <c r="AB65" s="1021"/>
      <c r="AC65" s="1021"/>
      <c r="AD65" s="1439">
        <f>+P65</f>
        <v>16.599917446647126</v>
      </c>
      <c r="AE65" s="854"/>
      <c r="AF65" s="761"/>
      <c r="AH65" s="647"/>
    </row>
    <row r="66" spans="1:36" ht="10.5" customHeight="1">
      <c r="A66" s="651"/>
      <c r="B66" s="870"/>
      <c r="C66" s="682"/>
      <c r="D66" s="1440" t="s">
        <v>661</v>
      </c>
      <c r="E66" s="1441"/>
      <c r="F66" s="1441"/>
      <c r="G66" s="1441"/>
      <c r="H66" s="1441"/>
      <c r="I66" s="1441"/>
      <c r="J66" s="1441"/>
      <c r="K66" s="1441"/>
      <c r="L66" s="1441"/>
      <c r="M66" s="1441"/>
      <c r="N66" s="1441"/>
      <c r="O66" s="288"/>
      <c r="P66" s="1438">
        <v>4.8977929637060713</v>
      </c>
      <c r="Q66" s="287"/>
      <c r="R66" s="867"/>
      <c r="S66" s="867"/>
      <c r="T66" s="319"/>
      <c r="U66" s="319"/>
      <c r="V66" s="1021"/>
      <c r="W66" s="1021"/>
      <c r="X66" s="1021"/>
      <c r="Y66" s="1021"/>
      <c r="Z66" s="1021"/>
      <c r="AA66" s="1021"/>
      <c r="AB66" s="1021"/>
      <c r="AC66" s="319"/>
      <c r="AD66" s="1439">
        <f t="shared" ref="AD66:AD69" si="0">+P66</f>
        <v>4.8977929637060713</v>
      </c>
      <c r="AE66" s="871"/>
      <c r="AF66" s="871"/>
      <c r="AH66" s="647"/>
    </row>
    <row r="67" spans="1:36" ht="10.5" customHeight="1">
      <c r="A67" s="651"/>
      <c r="B67" s="870"/>
      <c r="C67" s="682"/>
      <c r="D67" s="1440" t="s">
        <v>662</v>
      </c>
      <c r="E67" s="1442"/>
      <c r="F67" s="1435"/>
      <c r="G67" s="1436"/>
      <c r="H67" s="287"/>
      <c r="I67" s="287"/>
      <c r="J67" s="287"/>
      <c r="K67" s="287"/>
      <c r="L67" s="109"/>
      <c r="M67" s="287"/>
      <c r="N67" s="288"/>
      <c r="O67" s="288"/>
      <c r="P67" s="1438">
        <v>4.8178947913252168</v>
      </c>
      <c r="Q67" s="287"/>
      <c r="R67" s="867"/>
      <c r="S67" s="867"/>
      <c r="T67" s="319"/>
      <c r="U67" s="319"/>
      <c r="V67" s="1021"/>
      <c r="W67" s="1021"/>
      <c r="X67" s="1021"/>
      <c r="Y67" s="1021"/>
      <c r="Z67" s="1021"/>
      <c r="AA67" s="1021"/>
      <c r="AB67" s="1021"/>
      <c r="AC67" s="319"/>
      <c r="AD67" s="1439">
        <f t="shared" si="0"/>
        <v>4.8178947913252168</v>
      </c>
      <c r="AE67" s="872"/>
      <c r="AF67" s="761"/>
      <c r="AH67" s="647"/>
    </row>
    <row r="68" spans="1:36" ht="10.5" customHeight="1">
      <c r="A68" s="651"/>
      <c r="B68" s="870"/>
      <c r="C68" s="682"/>
      <c r="D68" s="1440" t="s">
        <v>663</v>
      </c>
      <c r="E68" s="1443"/>
      <c r="F68" s="1443"/>
      <c r="G68" s="1440"/>
      <c r="H68" s="1440"/>
      <c r="I68" s="1440"/>
      <c r="J68" s="1440"/>
      <c r="K68" s="1440"/>
      <c r="L68" s="1440"/>
      <c r="M68" s="1440"/>
      <c r="N68" s="1440"/>
      <c r="O68" s="288"/>
      <c r="P68" s="1438">
        <v>2.150234101992532</v>
      </c>
      <c r="Q68" s="287"/>
      <c r="R68" s="867"/>
      <c r="S68" s="867"/>
      <c r="T68" s="319"/>
      <c r="U68" s="319"/>
      <c r="V68" s="1021"/>
      <c r="W68" s="1021"/>
      <c r="X68" s="1021"/>
      <c r="Y68" s="1021"/>
      <c r="Z68" s="1021"/>
      <c r="AA68" s="1021"/>
      <c r="AB68" s="1021"/>
      <c r="AC68" s="319"/>
      <c r="AD68" s="1439">
        <f t="shared" si="0"/>
        <v>2.150234101992532</v>
      </c>
      <c r="AE68" s="872"/>
      <c r="AF68" s="761"/>
      <c r="AG68" s="1127"/>
      <c r="AH68" s="1126"/>
      <c r="AI68" s="1125"/>
      <c r="AJ68" s="1125"/>
    </row>
    <row r="69" spans="1:36" ht="10.5" customHeight="1">
      <c r="A69" s="651"/>
      <c r="B69" s="870"/>
      <c r="C69" s="682"/>
      <c r="D69" s="1444" t="s">
        <v>664</v>
      </c>
      <c r="E69" s="1445"/>
      <c r="F69" s="1445"/>
      <c r="G69" s="1445"/>
      <c r="H69" s="1445"/>
      <c r="I69" s="1445"/>
      <c r="J69" s="1445"/>
      <c r="K69" s="1445"/>
      <c r="L69" s="1445"/>
      <c r="M69" s="1445"/>
      <c r="N69" s="1445"/>
      <c r="O69" s="1446"/>
      <c r="P69" s="1438">
        <v>1.1780744934383858</v>
      </c>
      <c r="Q69" s="287"/>
      <c r="R69" s="867"/>
      <c r="S69" s="867"/>
      <c r="T69" s="319"/>
      <c r="U69" s="319"/>
      <c r="V69" s="1021"/>
      <c r="W69" s="1021"/>
      <c r="X69" s="1021"/>
      <c r="Y69" s="1021"/>
      <c r="Z69" s="1021"/>
      <c r="AA69" s="1021"/>
      <c r="AB69" s="1021"/>
      <c r="AC69" s="319"/>
      <c r="AD69" s="1439">
        <f t="shared" si="0"/>
        <v>1.1780744934383858</v>
      </c>
      <c r="AE69" s="872"/>
      <c r="AF69" s="761"/>
      <c r="AG69" s="1128"/>
      <c r="AH69" s="1129"/>
      <c r="AI69" s="1128"/>
      <c r="AJ69" s="1125"/>
    </row>
    <row r="70" spans="1:36" ht="10.5" customHeight="1">
      <c r="A70" s="651"/>
      <c r="B70" s="870"/>
      <c r="C70" s="682"/>
      <c r="D70" s="1440" t="s">
        <v>665</v>
      </c>
      <c r="E70" s="287" t="s">
        <v>542</v>
      </c>
      <c r="F70" s="287"/>
      <c r="G70" s="287"/>
      <c r="H70" s="287"/>
      <c r="I70" s="287"/>
      <c r="J70" s="287"/>
      <c r="K70" s="287"/>
      <c r="L70" s="109"/>
      <c r="M70" s="287"/>
      <c r="N70" s="288"/>
      <c r="O70" s="1447"/>
      <c r="P70" s="868">
        <v>-1.7963599814747377</v>
      </c>
      <c r="Q70" s="287"/>
      <c r="R70" s="867"/>
      <c r="S70" s="867"/>
      <c r="T70" s="319"/>
      <c r="U70" s="319"/>
      <c r="V70" s="1021"/>
      <c r="W70" s="1021"/>
      <c r="X70" s="1021"/>
      <c r="Y70" s="1021"/>
      <c r="Z70" s="1021"/>
      <c r="AA70" s="1021"/>
      <c r="AB70" s="1021"/>
      <c r="AC70" s="319"/>
      <c r="AD70" s="867"/>
      <c r="AE70" s="872"/>
      <c r="AF70" s="761"/>
    </row>
    <row r="71" spans="1:36" ht="10.5" customHeight="1">
      <c r="A71" s="651"/>
      <c r="B71" s="870"/>
      <c r="C71" s="682"/>
      <c r="D71" s="1440" t="s">
        <v>666</v>
      </c>
      <c r="E71" s="1448"/>
      <c r="F71" s="1436"/>
      <c r="G71" s="1436"/>
      <c r="H71" s="288"/>
      <c r="I71" s="288"/>
      <c r="J71" s="288"/>
      <c r="K71" s="288"/>
      <c r="L71" s="109"/>
      <c r="M71" s="288"/>
      <c r="N71" s="288"/>
      <c r="O71" s="288"/>
      <c r="P71" s="868">
        <v>-1.8715711579794458</v>
      </c>
      <c r="Q71" s="287"/>
      <c r="R71" s="867"/>
      <c r="S71" s="867"/>
      <c r="T71" s="319"/>
      <c r="U71" s="319"/>
      <c r="V71" s="1021"/>
      <c r="W71" s="1021"/>
      <c r="X71" s="1021"/>
      <c r="Y71" s="1021"/>
      <c r="Z71" s="1021"/>
      <c r="AA71" s="1021"/>
      <c r="AB71" s="1021"/>
      <c r="AC71" s="319"/>
      <c r="AD71" s="1449"/>
      <c r="AE71" s="872"/>
      <c r="AF71" s="761"/>
      <c r="AH71" s="647"/>
    </row>
    <row r="72" spans="1:36" ht="10.5" customHeight="1">
      <c r="A72" s="651"/>
      <c r="B72" s="870"/>
      <c r="C72" s="682"/>
      <c r="D72" s="1440" t="s">
        <v>667</v>
      </c>
      <c r="E72" s="1448"/>
      <c r="F72" s="1436"/>
      <c r="G72" s="1436"/>
      <c r="H72" s="288"/>
      <c r="I72" s="288"/>
      <c r="J72" s="288"/>
      <c r="K72" s="288"/>
      <c r="L72" s="109"/>
      <c r="M72" s="288"/>
      <c r="N72" s="288"/>
      <c r="O72" s="288"/>
      <c r="P72" s="868">
        <v>-1.9633673383357197</v>
      </c>
      <c r="Q72" s="287"/>
      <c r="R72" s="867"/>
      <c r="S72" s="867"/>
      <c r="T72" s="319"/>
      <c r="U72" s="319"/>
      <c r="V72" s="1021"/>
      <c r="W72" s="1021"/>
      <c r="X72" s="1021"/>
      <c r="Y72" s="1021"/>
      <c r="Z72" s="1021"/>
      <c r="AA72" s="1021"/>
      <c r="AB72" s="1021"/>
      <c r="AC72" s="319"/>
      <c r="AD72" s="1449"/>
      <c r="AE72" s="872"/>
      <c r="AF72" s="761"/>
      <c r="AH72" s="647"/>
    </row>
    <row r="73" spans="1:36" ht="10.5" customHeight="1">
      <c r="A73" s="651"/>
      <c r="B73" s="870"/>
      <c r="C73" s="682"/>
      <c r="D73" s="1440" t="s">
        <v>668</v>
      </c>
      <c r="E73" s="1448"/>
      <c r="F73" s="1436"/>
      <c r="G73" s="1436"/>
      <c r="H73" s="288"/>
      <c r="I73" s="288"/>
      <c r="J73" s="288"/>
      <c r="K73" s="288"/>
      <c r="L73" s="109"/>
      <c r="M73" s="288"/>
      <c r="N73" s="288"/>
      <c r="O73" s="288"/>
      <c r="P73" s="868">
        <v>-2.537114130861684</v>
      </c>
      <c r="Q73" s="287"/>
      <c r="R73" s="867"/>
      <c r="S73" s="867"/>
      <c r="T73" s="319"/>
      <c r="U73" s="319"/>
      <c r="V73" s="1021"/>
      <c r="W73" s="1021"/>
      <c r="X73" s="1021"/>
      <c r="Y73" s="1021"/>
      <c r="Z73" s="1021"/>
      <c r="AA73" s="1021"/>
      <c r="AB73" s="1021"/>
      <c r="AC73" s="319"/>
      <c r="AD73" s="1449"/>
      <c r="AE73" s="872"/>
      <c r="AF73" s="761"/>
      <c r="AH73" s="647"/>
    </row>
    <row r="74" spans="1:36" ht="10.5" customHeight="1">
      <c r="A74" s="651"/>
      <c r="B74" s="870"/>
      <c r="C74" s="682"/>
      <c r="D74" s="1440" t="s">
        <v>669</v>
      </c>
      <c r="E74" s="1448"/>
      <c r="F74" s="1436"/>
      <c r="G74" s="1436"/>
      <c r="H74" s="287"/>
      <c r="I74" s="287"/>
      <c r="J74" s="287"/>
      <c r="K74" s="287"/>
      <c r="L74" s="109"/>
      <c r="M74" s="287"/>
      <c r="N74" s="288"/>
      <c r="O74" s="288"/>
      <c r="P74" s="868">
        <v>-2.6325448613376823</v>
      </c>
      <c r="Q74" s="287"/>
      <c r="R74" s="867"/>
      <c r="S74" s="867"/>
      <c r="T74" s="319"/>
      <c r="U74" s="319"/>
      <c r="V74" s="1021"/>
      <c r="W74" s="1021"/>
      <c r="X74" s="1021"/>
      <c r="Y74" s="1021"/>
      <c r="Z74" s="1021"/>
      <c r="AA74" s="1021"/>
      <c r="AB74" s="1021"/>
      <c r="AC74" s="319"/>
      <c r="AD74" s="867"/>
      <c r="AE74" s="872"/>
      <c r="AF74" s="761"/>
      <c r="AH74" s="647"/>
    </row>
    <row r="75" spans="1:36" ht="5.25" customHeight="1">
      <c r="A75" s="651"/>
      <c r="B75" s="870"/>
      <c r="C75" s="682"/>
      <c r="D75" s="873"/>
      <c r="E75" s="874"/>
      <c r="F75" s="867"/>
      <c r="G75" s="867"/>
      <c r="H75" s="287"/>
      <c r="I75" s="287"/>
      <c r="J75" s="287"/>
      <c r="K75" s="287"/>
      <c r="L75" s="109"/>
      <c r="M75" s="287"/>
      <c r="N75" s="288"/>
      <c r="O75" s="288"/>
      <c r="P75" s="868"/>
      <c r="Q75" s="287"/>
      <c r="R75" s="867"/>
      <c r="S75" s="867"/>
      <c r="T75" s="319"/>
      <c r="U75" s="319"/>
      <c r="V75" s="1021"/>
      <c r="W75" s="1021"/>
      <c r="X75" s="1021"/>
      <c r="Y75" s="1021"/>
      <c r="Z75" s="1021"/>
      <c r="AA75" s="1021"/>
      <c r="AB75" s="1021"/>
      <c r="AC75" s="319"/>
      <c r="AD75" s="867"/>
      <c r="AE75" s="872"/>
      <c r="AF75" s="761"/>
      <c r="AH75" s="647"/>
    </row>
    <row r="76" spans="1:36" s="665" customFormat="1" ht="10.5" customHeight="1">
      <c r="A76" s="663"/>
      <c r="B76" s="1601"/>
      <c r="C76" s="1602" t="s">
        <v>358</v>
      </c>
      <c r="D76" s="1603"/>
      <c r="E76" s="1602"/>
      <c r="F76" s="1602"/>
      <c r="G76" s="1602"/>
      <c r="H76" s="1602"/>
      <c r="I76" s="1602"/>
      <c r="J76" s="1604" t="s">
        <v>111</v>
      </c>
      <c r="K76" s="1602"/>
      <c r="L76" s="1602"/>
      <c r="M76" s="1602"/>
      <c r="N76" s="1602"/>
      <c r="O76" s="1602"/>
      <c r="P76" s="1602"/>
      <c r="Q76" s="1602"/>
      <c r="R76" s="1602"/>
      <c r="S76" s="1602"/>
      <c r="T76" s="1602"/>
      <c r="U76" s="1602"/>
      <c r="V76" s="1602"/>
      <c r="W76" s="1602"/>
      <c r="X76" s="1602"/>
      <c r="Y76" s="1605"/>
      <c r="Z76" s="1605"/>
      <c r="AA76" s="1605"/>
      <c r="AB76" s="1605"/>
      <c r="AC76" s="1605"/>
      <c r="AD76" s="1605"/>
      <c r="AE76" s="1606"/>
      <c r="AF76" s="1170"/>
      <c r="AH76" s="1607"/>
    </row>
    <row r="77" spans="1:36" ht="12.75" customHeight="1">
      <c r="A77" s="651"/>
      <c r="B77" s="385">
        <v>16</v>
      </c>
      <c r="C77" s="1123" t="s">
        <v>638</v>
      </c>
      <c r="D77" s="648"/>
      <c r="E77" s="649"/>
      <c r="F77" s="875"/>
      <c r="G77" s="875"/>
      <c r="H77" s="875"/>
      <c r="I77" s="661"/>
      <c r="J77" s="661"/>
      <c r="K77" s="661"/>
      <c r="L77" s="661"/>
      <c r="M77" s="661"/>
      <c r="N77" s="661"/>
      <c r="O77" s="661"/>
      <c r="P77" s="661"/>
      <c r="Q77" s="661"/>
      <c r="R77" s="661"/>
      <c r="S77" s="661"/>
      <c r="T77" s="661"/>
      <c r="U77" s="661"/>
      <c r="V77" s="661"/>
      <c r="W77" s="661"/>
      <c r="X77" s="1726"/>
      <c r="Y77" s="1726"/>
      <c r="Z77" s="1726"/>
      <c r="AA77" s="1726"/>
      <c r="AB77" s="1726"/>
      <c r="AC77" s="1726"/>
      <c r="AD77" s="1726"/>
      <c r="AE77" s="876"/>
      <c r="AF77" s="661"/>
    </row>
    <row r="80" spans="1:36" ht="18" customHeight="1"/>
    <row r="82" spans="2:31">
      <c r="G82" s="877"/>
      <c r="H82" s="877"/>
      <c r="I82" s="877"/>
      <c r="J82" s="877"/>
      <c r="K82" s="877"/>
      <c r="L82" s="877"/>
      <c r="M82" s="877"/>
      <c r="N82" s="877"/>
      <c r="O82" s="877"/>
      <c r="P82" s="877"/>
      <c r="Q82" s="877"/>
      <c r="R82" s="877"/>
    </row>
    <row r="83" spans="2:31" ht="17.25" customHeight="1">
      <c r="G83" s="877"/>
      <c r="H83" s="877"/>
      <c r="I83" s="877"/>
      <c r="J83" s="877"/>
      <c r="K83" s="877"/>
      <c r="L83" s="877"/>
      <c r="M83" s="877"/>
      <c r="N83" s="877"/>
      <c r="O83" s="877"/>
      <c r="P83" s="877"/>
      <c r="Q83" s="877"/>
      <c r="R83" s="877"/>
    </row>
    <row r="84" spans="2:31">
      <c r="G84" s="877"/>
      <c r="H84" s="877"/>
      <c r="I84" s="877"/>
      <c r="J84" s="877"/>
      <c r="K84" s="877"/>
      <c r="L84" s="877"/>
      <c r="M84" s="877"/>
      <c r="N84" s="877"/>
      <c r="O84" s="877"/>
      <c r="P84" s="877"/>
      <c r="Q84" s="877"/>
      <c r="R84" s="877"/>
    </row>
    <row r="85" spans="2:31" ht="9" customHeight="1">
      <c r="G85" s="877"/>
      <c r="H85" s="877"/>
      <c r="I85" s="877"/>
      <c r="J85" s="877"/>
      <c r="K85" s="877"/>
      <c r="L85" s="877"/>
      <c r="M85" s="877"/>
      <c r="N85" s="877"/>
      <c r="O85" s="877"/>
      <c r="P85" s="877"/>
      <c r="Q85" s="877"/>
      <c r="R85" s="877"/>
    </row>
    <row r="86" spans="2:31" ht="8.25" customHeight="1">
      <c r="G86" s="877"/>
      <c r="H86" s="877"/>
      <c r="I86" s="877"/>
      <c r="J86" s="877"/>
      <c r="K86" s="877"/>
      <c r="L86" s="877"/>
      <c r="M86" s="877"/>
      <c r="N86" s="877"/>
      <c r="O86" s="877"/>
      <c r="P86" s="877"/>
      <c r="Q86" s="877"/>
      <c r="R86" s="877"/>
    </row>
    <row r="87" spans="2:31" ht="9.75" customHeight="1">
      <c r="G87" s="877"/>
      <c r="H87" s="877"/>
      <c r="I87" s="877"/>
      <c r="J87" s="877"/>
      <c r="K87" s="877"/>
      <c r="L87" s="877"/>
      <c r="M87" s="877"/>
      <c r="N87" s="877"/>
      <c r="O87" s="877"/>
      <c r="P87" s="877"/>
      <c r="Q87" s="877"/>
      <c r="R87" s="877"/>
    </row>
    <row r="88" spans="2:31">
      <c r="G88" s="877"/>
      <c r="H88" s="877"/>
      <c r="I88" s="877"/>
      <c r="J88" s="877"/>
      <c r="K88" s="877"/>
      <c r="L88" s="877"/>
      <c r="M88" s="877"/>
      <c r="N88" s="877"/>
      <c r="O88" s="877"/>
      <c r="P88" s="877"/>
      <c r="Q88" s="877"/>
      <c r="R88" s="877"/>
    </row>
    <row r="89" spans="2:31">
      <c r="G89" s="877"/>
      <c r="H89" s="877"/>
      <c r="I89" s="877"/>
      <c r="J89" s="877"/>
      <c r="K89" s="877"/>
      <c r="L89" s="877"/>
      <c r="M89" s="877"/>
      <c r="N89" s="877"/>
      <c r="O89" s="877"/>
      <c r="P89" s="877"/>
      <c r="Q89" s="877"/>
      <c r="R89" s="877"/>
    </row>
    <row r="90" spans="2:31">
      <c r="G90" s="877"/>
      <c r="H90" s="877"/>
      <c r="I90" s="877"/>
      <c r="J90" s="877"/>
      <c r="K90" s="877"/>
      <c r="L90" s="877"/>
      <c r="M90" s="877"/>
      <c r="N90" s="877"/>
      <c r="O90" s="877"/>
      <c r="P90" s="877"/>
      <c r="Q90" s="877"/>
      <c r="R90" s="877"/>
    </row>
    <row r="91" spans="2:31">
      <c r="G91" s="877"/>
      <c r="H91" s="877"/>
      <c r="I91" s="877"/>
      <c r="J91" s="877"/>
      <c r="K91" s="877"/>
      <c r="L91" s="877"/>
      <c r="M91" s="877"/>
      <c r="N91" s="877"/>
      <c r="O91" s="877"/>
      <c r="P91" s="877"/>
      <c r="Q91" s="877"/>
      <c r="R91" s="877"/>
      <c r="AE91" s="667"/>
    </row>
    <row r="92" spans="2:31">
      <c r="G92" s="877"/>
      <c r="H92" s="877"/>
      <c r="I92" s="877"/>
      <c r="J92" s="877"/>
      <c r="K92" s="877"/>
      <c r="L92" s="877"/>
      <c r="M92" s="877"/>
      <c r="N92" s="877"/>
      <c r="O92" s="877"/>
      <c r="P92" s="877"/>
      <c r="Q92" s="877"/>
      <c r="R92" s="877"/>
    </row>
    <row r="93" spans="2:31">
      <c r="G93" s="877"/>
      <c r="H93" s="877"/>
      <c r="I93" s="877"/>
      <c r="J93" s="877"/>
      <c r="K93" s="877"/>
      <c r="L93" s="877"/>
      <c r="M93" s="877"/>
      <c r="N93" s="877"/>
      <c r="O93" s="877"/>
      <c r="P93" s="877"/>
      <c r="Q93" s="877"/>
      <c r="R93" s="877"/>
    </row>
    <row r="94" spans="2:31">
      <c r="B94" s="877"/>
      <c r="C94" s="877"/>
      <c r="D94" s="878"/>
      <c r="E94" s="877"/>
      <c r="F94" s="877"/>
      <c r="G94" s="877"/>
      <c r="H94" s="877"/>
      <c r="I94" s="877"/>
      <c r="J94" s="877"/>
      <c r="K94" s="877"/>
      <c r="L94" s="877"/>
      <c r="M94" s="877"/>
      <c r="N94" s="877"/>
      <c r="O94" s="877"/>
      <c r="P94" s="877"/>
      <c r="Q94" s="877"/>
      <c r="R94" s="877"/>
    </row>
    <row r="95" spans="2:31">
      <c r="B95" s="877"/>
      <c r="C95" s="877"/>
      <c r="D95" s="877"/>
      <c r="E95" s="877"/>
      <c r="F95" s="877"/>
      <c r="G95" s="877"/>
      <c r="H95" s="877"/>
      <c r="I95" s="877"/>
      <c r="J95" s="877"/>
      <c r="K95" s="877"/>
      <c r="L95" s="877"/>
      <c r="M95" s="877"/>
      <c r="N95" s="877"/>
      <c r="O95" s="877"/>
      <c r="P95" s="877"/>
      <c r="Q95" s="877"/>
      <c r="R95" s="877"/>
    </row>
  </sheetData>
  <mergeCells count="51">
    <mergeCell ref="X77:AD77"/>
    <mergeCell ref="C57:D58"/>
    <mergeCell ref="F58:R58"/>
    <mergeCell ref="T58:AD58"/>
    <mergeCell ref="C60:D60"/>
    <mergeCell ref="C56:AD56"/>
    <mergeCell ref="C47:AD47"/>
    <mergeCell ref="C50:D51"/>
    <mergeCell ref="F50:H50"/>
    <mergeCell ref="J50:L51"/>
    <mergeCell ref="N50:V50"/>
    <mergeCell ref="X50:AD50"/>
    <mergeCell ref="N51:P51"/>
    <mergeCell ref="R51:T51"/>
    <mergeCell ref="X51:Z51"/>
    <mergeCell ref="C53:D53"/>
    <mergeCell ref="J53:L53"/>
    <mergeCell ref="N53:P53"/>
    <mergeCell ref="R53:T53"/>
    <mergeCell ref="X53:Z53"/>
    <mergeCell ref="C46:AD46"/>
    <mergeCell ref="C31:D31"/>
    <mergeCell ref="C32:D32"/>
    <mergeCell ref="C33:D33"/>
    <mergeCell ref="C34:D34"/>
    <mergeCell ref="C35:D35"/>
    <mergeCell ref="C36:D36"/>
    <mergeCell ref="C37:D37"/>
    <mergeCell ref="C38:D38"/>
    <mergeCell ref="C39:D39"/>
    <mergeCell ref="C40:D40"/>
    <mergeCell ref="C41:D41"/>
    <mergeCell ref="C30:D30"/>
    <mergeCell ref="C10:D10"/>
    <mergeCell ref="C20:D20"/>
    <mergeCell ref="C21:D21"/>
    <mergeCell ref="C22:D22"/>
    <mergeCell ref="C23:D23"/>
    <mergeCell ref="C24:D24"/>
    <mergeCell ref="C25:D25"/>
    <mergeCell ref="C26:D26"/>
    <mergeCell ref="C27:D27"/>
    <mergeCell ref="C28:D28"/>
    <mergeCell ref="C29:D29"/>
    <mergeCell ref="C1:I1"/>
    <mergeCell ref="C4:AD4"/>
    <mergeCell ref="C6:AD6"/>
    <mergeCell ref="C7:D8"/>
    <mergeCell ref="F8:R8"/>
    <mergeCell ref="T8:AD8"/>
    <mergeCell ref="P1:Z1"/>
  </mergeCells>
  <printOptions horizontalCentered="1"/>
  <pageMargins left="0.15748031496062992" right="0.15748031496062992" top="0.19685039370078741" bottom="0.19685039370078741" header="0" footer="0"/>
  <pageSetup paperSize="9" orientation="portrait" r:id="rId1"/>
  <headerFooter alignWithMargins="0"/>
  <drawing r:id="rId2"/>
</worksheet>
</file>

<file path=xl/worksheets/sheet15.xml><?xml version="1.0" encoding="utf-8"?>
<worksheet xmlns="http://schemas.openxmlformats.org/spreadsheetml/2006/main" xmlns:r="http://schemas.openxmlformats.org/officeDocument/2006/relationships">
  <sheetPr codeName="Folha14">
    <tabColor theme="7"/>
  </sheetPr>
  <dimension ref="A1:AE52"/>
  <sheetViews>
    <sheetView zoomScaleNormal="100" workbookViewId="0"/>
  </sheetViews>
  <sheetFormatPr defaultRowHeight="12.75"/>
  <cols>
    <col min="1" max="1" width="1" style="199" customWidth="1"/>
    <col min="2" max="2" width="2.5703125" style="714" customWidth="1"/>
    <col min="3" max="3" width="1" style="199" customWidth="1"/>
    <col min="4" max="4" width="27.7109375" style="199" customWidth="1"/>
    <col min="5" max="5" width="0.28515625" style="199" customWidth="1"/>
    <col min="6" max="6" width="6.85546875" style="199" customWidth="1"/>
    <col min="7" max="7" width="6.140625" style="199" customWidth="1"/>
    <col min="8" max="8" width="0.28515625" style="199" customWidth="1"/>
    <col min="9" max="9" width="6.42578125" style="199" customWidth="1"/>
    <col min="10" max="10" width="0.28515625" style="199" customWidth="1"/>
    <col min="11" max="11" width="7.7109375" style="199" customWidth="1"/>
    <col min="12" max="12" width="0.28515625" style="199" customWidth="1"/>
    <col min="13" max="14" width="6.42578125" style="199" customWidth="1"/>
    <col min="15" max="15" width="0.28515625" style="199" customWidth="1"/>
    <col min="16" max="16" width="6.42578125" style="199" customWidth="1"/>
    <col min="17" max="17" width="0.28515625" style="199" customWidth="1"/>
    <col min="18" max="18" width="6.42578125" style="199" customWidth="1"/>
    <col min="19" max="19" width="0.28515625" style="199" customWidth="1"/>
    <col min="20" max="20" width="6.28515625" style="199" customWidth="1"/>
    <col min="21" max="21" width="6.42578125" style="199" customWidth="1"/>
    <col min="22" max="22" width="2.5703125" style="757" customWidth="1"/>
    <col min="23" max="23" width="1" style="757" customWidth="1"/>
    <col min="24" max="25" width="5.5703125" style="199" customWidth="1"/>
    <col min="26" max="161" width="9.140625" style="199"/>
    <col min="162" max="162" width="1" style="199" customWidth="1"/>
    <col min="163" max="163" width="2.5703125" style="199" customWidth="1"/>
    <col min="164" max="164" width="1" style="199" customWidth="1"/>
    <col min="165" max="165" width="20.42578125" style="199" customWidth="1"/>
    <col min="166" max="167" width="0.5703125" style="199" customWidth="1"/>
    <col min="168" max="168" width="5" style="199" customWidth="1"/>
    <col min="169" max="169" width="0.42578125" style="199" customWidth="1"/>
    <col min="170" max="170" width="5" style="199" customWidth="1"/>
    <col min="171" max="171" width="4.28515625" style="199" customWidth="1"/>
    <col min="172" max="172" width="5" style="199" customWidth="1"/>
    <col min="173" max="173" width="4.42578125" style="199" customWidth="1"/>
    <col min="174" max="175" width="5" style="199" customWidth="1"/>
    <col min="176" max="176" width="5.28515625" style="199" customWidth="1"/>
    <col min="177" max="177" width="4.85546875" style="199" customWidth="1"/>
    <col min="178" max="178" width="5" style="199" customWidth="1"/>
    <col min="179" max="179" width="5.28515625" style="199" customWidth="1"/>
    <col min="180" max="180" width="4.140625" style="199" customWidth="1"/>
    <col min="181" max="181" width="5" style="199" customWidth="1"/>
    <col min="182" max="183" width="5.42578125" style="199" customWidth="1"/>
    <col min="184" max="184" width="2.5703125" style="199" customWidth="1"/>
    <col min="185" max="185" width="1" style="199" customWidth="1"/>
    <col min="186" max="187" width="7.5703125" style="199" customWidth="1"/>
    <col min="188" max="188" width="1.85546875" style="199" customWidth="1"/>
    <col min="189" max="202" width="7.5703125" style="199" customWidth="1"/>
    <col min="203" max="417" width="9.140625" style="199"/>
    <col min="418" max="418" width="1" style="199" customWidth="1"/>
    <col min="419" max="419" width="2.5703125" style="199" customWidth="1"/>
    <col min="420" max="420" width="1" style="199" customWidth="1"/>
    <col min="421" max="421" width="20.42578125" style="199" customWidth="1"/>
    <col min="422" max="423" width="0.5703125" style="199" customWidth="1"/>
    <col min="424" max="424" width="5" style="199" customWidth="1"/>
    <col min="425" max="425" width="0.42578125" style="199" customWidth="1"/>
    <col min="426" max="426" width="5" style="199" customWidth="1"/>
    <col min="427" max="427" width="4.28515625" style="199" customWidth="1"/>
    <col min="428" max="428" width="5" style="199" customWidth="1"/>
    <col min="429" max="429" width="4.42578125" style="199" customWidth="1"/>
    <col min="430" max="431" width="5" style="199" customWidth="1"/>
    <col min="432" max="432" width="5.28515625" style="199" customWidth="1"/>
    <col min="433" max="433" width="4.85546875" style="199" customWidth="1"/>
    <col min="434" max="434" width="5" style="199" customWidth="1"/>
    <col min="435" max="435" width="5.28515625" style="199" customWidth="1"/>
    <col min="436" max="436" width="4.140625" style="199" customWidth="1"/>
    <col min="437" max="437" width="5" style="199" customWidth="1"/>
    <col min="438" max="439" width="5.42578125" style="199" customWidth="1"/>
    <col min="440" max="440" width="2.5703125" style="199" customWidth="1"/>
    <col min="441" max="441" width="1" style="199" customWidth="1"/>
    <col min="442" max="443" width="7.5703125" style="199" customWidth="1"/>
    <col min="444" max="444" width="1.85546875" style="199" customWidth="1"/>
    <col min="445" max="458" width="7.5703125" style="199" customWidth="1"/>
    <col min="459" max="673" width="9.140625" style="199"/>
    <col min="674" max="674" width="1" style="199" customWidth="1"/>
    <col min="675" max="675" width="2.5703125" style="199" customWidth="1"/>
    <col min="676" max="676" width="1" style="199" customWidth="1"/>
    <col min="677" max="677" width="20.42578125" style="199" customWidth="1"/>
    <col min="678" max="679" width="0.5703125" style="199" customWidth="1"/>
    <col min="680" max="680" width="5" style="199" customWidth="1"/>
    <col min="681" max="681" width="0.42578125" style="199" customWidth="1"/>
    <col min="682" max="682" width="5" style="199" customWidth="1"/>
    <col min="683" max="683" width="4.28515625" style="199" customWidth="1"/>
    <col min="684" max="684" width="5" style="199" customWidth="1"/>
    <col min="685" max="685" width="4.42578125" style="199" customWidth="1"/>
    <col min="686" max="687" width="5" style="199" customWidth="1"/>
    <col min="688" max="688" width="5.28515625" style="199" customWidth="1"/>
    <col min="689" max="689" width="4.85546875" style="199" customWidth="1"/>
    <col min="690" max="690" width="5" style="199" customWidth="1"/>
    <col min="691" max="691" width="5.28515625" style="199" customWidth="1"/>
    <col min="692" max="692" width="4.140625" style="199" customWidth="1"/>
    <col min="693" max="693" width="5" style="199" customWidth="1"/>
    <col min="694" max="695" width="5.42578125" style="199" customWidth="1"/>
    <col min="696" max="696" width="2.5703125" style="199" customWidth="1"/>
    <col min="697" max="697" width="1" style="199" customWidth="1"/>
    <col min="698" max="699" width="7.5703125" style="199" customWidth="1"/>
    <col min="700" max="700" width="1.85546875" style="199" customWidth="1"/>
    <col min="701" max="714" width="7.5703125" style="199" customWidth="1"/>
    <col min="715" max="929" width="9.140625" style="199"/>
    <col min="930" max="930" width="1" style="199" customWidth="1"/>
    <col min="931" max="931" width="2.5703125" style="199" customWidth="1"/>
    <col min="932" max="932" width="1" style="199" customWidth="1"/>
    <col min="933" max="933" width="20.42578125" style="199" customWidth="1"/>
    <col min="934" max="935" width="0.5703125" style="199" customWidth="1"/>
    <col min="936" max="936" width="5" style="199" customWidth="1"/>
    <col min="937" max="937" width="0.42578125" style="199" customWidth="1"/>
    <col min="938" max="938" width="5" style="199" customWidth="1"/>
    <col min="939" max="939" width="4.28515625" style="199" customWidth="1"/>
    <col min="940" max="940" width="5" style="199" customWidth="1"/>
    <col min="941" max="941" width="4.42578125" style="199" customWidth="1"/>
    <col min="942" max="943" width="5" style="199" customWidth="1"/>
    <col min="944" max="944" width="5.28515625" style="199" customWidth="1"/>
    <col min="945" max="945" width="4.85546875" style="199" customWidth="1"/>
    <col min="946" max="946" width="5" style="199" customWidth="1"/>
    <col min="947" max="947" width="5.28515625" style="199" customWidth="1"/>
    <col min="948" max="948" width="4.140625" style="199" customWidth="1"/>
    <col min="949" max="949" width="5" style="199" customWidth="1"/>
    <col min="950" max="951" width="5.42578125" style="199" customWidth="1"/>
    <col min="952" max="952" width="2.5703125" style="199" customWidth="1"/>
    <col min="953" max="953" width="1" style="199" customWidth="1"/>
    <col min="954" max="955" width="7.5703125" style="199" customWidth="1"/>
    <col min="956" max="956" width="1.85546875" style="199" customWidth="1"/>
    <col min="957" max="970" width="7.5703125" style="199" customWidth="1"/>
    <col min="971" max="1185" width="9.140625" style="199"/>
    <col min="1186" max="1186" width="1" style="199" customWidth="1"/>
    <col min="1187" max="1187" width="2.5703125" style="199" customWidth="1"/>
    <col min="1188" max="1188" width="1" style="199" customWidth="1"/>
    <col min="1189" max="1189" width="20.42578125" style="199" customWidth="1"/>
    <col min="1190" max="1191" width="0.5703125" style="199" customWidth="1"/>
    <col min="1192" max="1192" width="5" style="199" customWidth="1"/>
    <col min="1193" max="1193" width="0.42578125" style="199" customWidth="1"/>
    <col min="1194" max="1194" width="5" style="199" customWidth="1"/>
    <col min="1195" max="1195" width="4.28515625" style="199" customWidth="1"/>
    <col min="1196" max="1196" width="5" style="199" customWidth="1"/>
    <col min="1197" max="1197" width="4.42578125" style="199" customWidth="1"/>
    <col min="1198" max="1199" width="5" style="199" customWidth="1"/>
    <col min="1200" max="1200" width="5.28515625" style="199" customWidth="1"/>
    <col min="1201" max="1201" width="4.85546875" style="199" customWidth="1"/>
    <col min="1202" max="1202" width="5" style="199" customWidth="1"/>
    <col min="1203" max="1203" width="5.28515625" style="199" customWidth="1"/>
    <col min="1204" max="1204" width="4.140625" style="199" customWidth="1"/>
    <col min="1205" max="1205" width="5" style="199" customWidth="1"/>
    <col min="1206" max="1207" width="5.42578125" style="199" customWidth="1"/>
    <col min="1208" max="1208" width="2.5703125" style="199" customWidth="1"/>
    <col min="1209" max="1209" width="1" style="199" customWidth="1"/>
    <col min="1210" max="1211" width="7.5703125" style="199" customWidth="1"/>
    <col min="1212" max="1212" width="1.85546875" style="199" customWidth="1"/>
    <col min="1213" max="1226" width="7.5703125" style="199" customWidth="1"/>
    <col min="1227" max="1441" width="9.140625" style="199"/>
    <col min="1442" max="1442" width="1" style="199" customWidth="1"/>
    <col min="1443" max="1443" width="2.5703125" style="199" customWidth="1"/>
    <col min="1444" max="1444" width="1" style="199" customWidth="1"/>
    <col min="1445" max="1445" width="20.42578125" style="199" customWidth="1"/>
    <col min="1446" max="1447" width="0.5703125" style="199" customWidth="1"/>
    <col min="1448" max="1448" width="5" style="199" customWidth="1"/>
    <col min="1449" max="1449" width="0.42578125" style="199" customWidth="1"/>
    <col min="1450" max="1450" width="5" style="199" customWidth="1"/>
    <col min="1451" max="1451" width="4.28515625" style="199" customWidth="1"/>
    <col min="1452" max="1452" width="5" style="199" customWidth="1"/>
    <col min="1453" max="1453" width="4.42578125" style="199" customWidth="1"/>
    <col min="1454" max="1455" width="5" style="199" customWidth="1"/>
    <col min="1456" max="1456" width="5.28515625" style="199" customWidth="1"/>
    <col min="1457" max="1457" width="4.85546875" style="199" customWidth="1"/>
    <col min="1458" max="1458" width="5" style="199" customWidth="1"/>
    <col min="1459" max="1459" width="5.28515625" style="199" customWidth="1"/>
    <col min="1460" max="1460" width="4.140625" style="199" customWidth="1"/>
    <col min="1461" max="1461" width="5" style="199" customWidth="1"/>
    <col min="1462" max="1463" width="5.42578125" style="199" customWidth="1"/>
    <col min="1464" max="1464" width="2.5703125" style="199" customWidth="1"/>
    <col min="1465" max="1465" width="1" style="199" customWidth="1"/>
    <col min="1466" max="1467" width="7.5703125" style="199" customWidth="1"/>
    <col min="1468" max="1468" width="1.85546875" style="199" customWidth="1"/>
    <col min="1469" max="1482" width="7.5703125" style="199" customWidth="1"/>
    <col min="1483" max="1697" width="9.140625" style="199"/>
    <col min="1698" max="1698" width="1" style="199" customWidth="1"/>
    <col min="1699" max="1699" width="2.5703125" style="199" customWidth="1"/>
    <col min="1700" max="1700" width="1" style="199" customWidth="1"/>
    <col min="1701" max="1701" width="20.42578125" style="199" customWidth="1"/>
    <col min="1702" max="1703" width="0.5703125" style="199" customWidth="1"/>
    <col min="1704" max="1704" width="5" style="199" customWidth="1"/>
    <col min="1705" max="1705" width="0.42578125" style="199" customWidth="1"/>
    <col min="1706" max="1706" width="5" style="199" customWidth="1"/>
    <col min="1707" max="1707" width="4.28515625" style="199" customWidth="1"/>
    <col min="1708" max="1708" width="5" style="199" customWidth="1"/>
    <col min="1709" max="1709" width="4.42578125" style="199" customWidth="1"/>
    <col min="1710" max="1711" width="5" style="199" customWidth="1"/>
    <col min="1712" max="1712" width="5.28515625" style="199" customWidth="1"/>
    <col min="1713" max="1713" width="4.85546875" style="199" customWidth="1"/>
    <col min="1714" max="1714" width="5" style="199" customWidth="1"/>
    <col min="1715" max="1715" width="5.28515625" style="199" customWidth="1"/>
    <col min="1716" max="1716" width="4.140625" style="199" customWidth="1"/>
    <col min="1717" max="1717" width="5" style="199" customWidth="1"/>
    <col min="1718" max="1719" width="5.42578125" style="199" customWidth="1"/>
    <col min="1720" max="1720" width="2.5703125" style="199" customWidth="1"/>
    <col min="1721" max="1721" width="1" style="199" customWidth="1"/>
    <col min="1722" max="1723" width="7.5703125" style="199" customWidth="1"/>
    <col min="1724" max="1724" width="1.85546875" style="199" customWidth="1"/>
    <col min="1725" max="1738" width="7.5703125" style="199" customWidth="1"/>
    <col min="1739" max="1953" width="9.140625" style="199"/>
    <col min="1954" max="1954" width="1" style="199" customWidth="1"/>
    <col min="1955" max="1955" width="2.5703125" style="199" customWidth="1"/>
    <col min="1956" max="1956" width="1" style="199" customWidth="1"/>
    <col min="1957" max="1957" width="20.42578125" style="199" customWidth="1"/>
    <col min="1958" max="1959" width="0.5703125" style="199" customWidth="1"/>
    <col min="1960" max="1960" width="5" style="199" customWidth="1"/>
    <col min="1961" max="1961" width="0.42578125" style="199" customWidth="1"/>
    <col min="1962" max="1962" width="5" style="199" customWidth="1"/>
    <col min="1963" max="1963" width="4.28515625" style="199" customWidth="1"/>
    <col min="1964" max="1964" width="5" style="199" customWidth="1"/>
    <col min="1965" max="1965" width="4.42578125" style="199" customWidth="1"/>
    <col min="1966" max="1967" width="5" style="199" customWidth="1"/>
    <col min="1968" max="1968" width="5.28515625" style="199" customWidth="1"/>
    <col min="1969" max="1969" width="4.85546875" style="199" customWidth="1"/>
    <col min="1970" max="1970" width="5" style="199" customWidth="1"/>
    <col min="1971" max="1971" width="5.28515625" style="199" customWidth="1"/>
    <col min="1972" max="1972" width="4.140625" style="199" customWidth="1"/>
    <col min="1973" max="1973" width="5" style="199" customWidth="1"/>
    <col min="1974" max="1975" width="5.42578125" style="199" customWidth="1"/>
    <col min="1976" max="1976" width="2.5703125" style="199" customWidth="1"/>
    <col min="1977" max="1977" width="1" style="199" customWidth="1"/>
    <col min="1978" max="1979" width="7.5703125" style="199" customWidth="1"/>
    <col min="1980" max="1980" width="1.85546875" style="199" customWidth="1"/>
    <col min="1981" max="1994" width="7.5703125" style="199" customWidth="1"/>
    <col min="1995" max="2209" width="9.140625" style="199"/>
    <col min="2210" max="2210" width="1" style="199" customWidth="1"/>
    <col min="2211" max="2211" width="2.5703125" style="199" customWidth="1"/>
    <col min="2212" max="2212" width="1" style="199" customWidth="1"/>
    <col min="2213" max="2213" width="20.42578125" style="199" customWidth="1"/>
    <col min="2214" max="2215" width="0.5703125" style="199" customWidth="1"/>
    <col min="2216" max="2216" width="5" style="199" customWidth="1"/>
    <col min="2217" max="2217" width="0.42578125" style="199" customWidth="1"/>
    <col min="2218" max="2218" width="5" style="199" customWidth="1"/>
    <col min="2219" max="2219" width="4.28515625" style="199" customWidth="1"/>
    <col min="2220" max="2220" width="5" style="199" customWidth="1"/>
    <col min="2221" max="2221" width="4.42578125" style="199" customWidth="1"/>
    <col min="2222" max="2223" width="5" style="199" customWidth="1"/>
    <col min="2224" max="2224" width="5.28515625" style="199" customWidth="1"/>
    <col min="2225" max="2225" width="4.85546875" style="199" customWidth="1"/>
    <col min="2226" max="2226" width="5" style="199" customWidth="1"/>
    <col min="2227" max="2227" width="5.28515625" style="199" customWidth="1"/>
    <col min="2228" max="2228" width="4.140625" style="199" customWidth="1"/>
    <col min="2229" max="2229" width="5" style="199" customWidth="1"/>
    <col min="2230" max="2231" width="5.42578125" style="199" customWidth="1"/>
    <col min="2232" max="2232" width="2.5703125" style="199" customWidth="1"/>
    <col min="2233" max="2233" width="1" style="199" customWidth="1"/>
    <col min="2234" max="2235" width="7.5703125" style="199" customWidth="1"/>
    <col min="2236" max="2236" width="1.85546875" style="199" customWidth="1"/>
    <col min="2237" max="2250" width="7.5703125" style="199" customWidth="1"/>
    <col min="2251" max="2465" width="9.140625" style="199"/>
    <col min="2466" max="2466" width="1" style="199" customWidth="1"/>
    <col min="2467" max="2467" width="2.5703125" style="199" customWidth="1"/>
    <col min="2468" max="2468" width="1" style="199" customWidth="1"/>
    <col min="2469" max="2469" width="20.42578125" style="199" customWidth="1"/>
    <col min="2470" max="2471" width="0.5703125" style="199" customWidth="1"/>
    <col min="2472" max="2472" width="5" style="199" customWidth="1"/>
    <col min="2473" max="2473" width="0.42578125" style="199" customWidth="1"/>
    <col min="2474" max="2474" width="5" style="199" customWidth="1"/>
    <col min="2475" max="2475" width="4.28515625" style="199" customWidth="1"/>
    <col min="2476" max="2476" width="5" style="199" customWidth="1"/>
    <col min="2477" max="2477" width="4.42578125" style="199" customWidth="1"/>
    <col min="2478" max="2479" width="5" style="199" customWidth="1"/>
    <col min="2480" max="2480" width="5.28515625" style="199" customWidth="1"/>
    <col min="2481" max="2481" width="4.85546875" style="199" customWidth="1"/>
    <col min="2482" max="2482" width="5" style="199" customWidth="1"/>
    <col min="2483" max="2483" width="5.28515625" style="199" customWidth="1"/>
    <col min="2484" max="2484" width="4.140625" style="199" customWidth="1"/>
    <col min="2485" max="2485" width="5" style="199" customWidth="1"/>
    <col min="2486" max="2487" width="5.42578125" style="199" customWidth="1"/>
    <col min="2488" max="2488" width="2.5703125" style="199" customWidth="1"/>
    <col min="2489" max="2489" width="1" style="199" customWidth="1"/>
    <col min="2490" max="2491" width="7.5703125" style="199" customWidth="1"/>
    <col min="2492" max="2492" width="1.85546875" style="199" customWidth="1"/>
    <col min="2493" max="2506" width="7.5703125" style="199" customWidth="1"/>
    <col min="2507" max="2721" width="9.140625" style="199"/>
    <col min="2722" max="2722" width="1" style="199" customWidth="1"/>
    <col min="2723" max="2723" width="2.5703125" style="199" customWidth="1"/>
    <col min="2724" max="2724" width="1" style="199" customWidth="1"/>
    <col min="2725" max="2725" width="20.42578125" style="199" customWidth="1"/>
    <col min="2726" max="2727" width="0.5703125" style="199" customWidth="1"/>
    <col min="2728" max="2728" width="5" style="199" customWidth="1"/>
    <col min="2729" max="2729" width="0.42578125" style="199" customWidth="1"/>
    <col min="2730" max="2730" width="5" style="199" customWidth="1"/>
    <col min="2731" max="2731" width="4.28515625" style="199" customWidth="1"/>
    <col min="2732" max="2732" width="5" style="199" customWidth="1"/>
    <col min="2733" max="2733" width="4.42578125" style="199" customWidth="1"/>
    <col min="2734" max="2735" width="5" style="199" customWidth="1"/>
    <col min="2736" max="2736" width="5.28515625" style="199" customWidth="1"/>
    <col min="2737" max="2737" width="4.85546875" style="199" customWidth="1"/>
    <col min="2738" max="2738" width="5" style="199" customWidth="1"/>
    <col min="2739" max="2739" width="5.28515625" style="199" customWidth="1"/>
    <col min="2740" max="2740" width="4.140625" style="199" customWidth="1"/>
    <col min="2741" max="2741" width="5" style="199" customWidth="1"/>
    <col min="2742" max="2743" width="5.42578125" style="199" customWidth="1"/>
    <col min="2744" max="2744" width="2.5703125" style="199" customWidth="1"/>
    <col min="2745" max="2745" width="1" style="199" customWidth="1"/>
    <col min="2746" max="2747" width="7.5703125" style="199" customWidth="1"/>
    <col min="2748" max="2748" width="1.85546875" style="199" customWidth="1"/>
    <col min="2749" max="2762" width="7.5703125" style="199" customWidth="1"/>
    <col min="2763" max="2977" width="9.140625" style="199"/>
    <col min="2978" max="2978" width="1" style="199" customWidth="1"/>
    <col min="2979" max="2979" width="2.5703125" style="199" customWidth="1"/>
    <col min="2980" max="2980" width="1" style="199" customWidth="1"/>
    <col min="2981" max="2981" width="20.42578125" style="199" customWidth="1"/>
    <col min="2982" max="2983" width="0.5703125" style="199" customWidth="1"/>
    <col min="2984" max="2984" width="5" style="199" customWidth="1"/>
    <col min="2985" max="2985" width="0.42578125" style="199" customWidth="1"/>
    <col min="2986" max="2986" width="5" style="199" customWidth="1"/>
    <col min="2987" max="2987" width="4.28515625" style="199" customWidth="1"/>
    <col min="2988" max="2988" width="5" style="199" customWidth="1"/>
    <col min="2989" max="2989" width="4.42578125" style="199" customWidth="1"/>
    <col min="2990" max="2991" width="5" style="199" customWidth="1"/>
    <col min="2992" max="2992" width="5.28515625" style="199" customWidth="1"/>
    <col min="2993" max="2993" width="4.85546875" style="199" customWidth="1"/>
    <col min="2994" max="2994" width="5" style="199" customWidth="1"/>
    <col min="2995" max="2995" width="5.28515625" style="199" customWidth="1"/>
    <col min="2996" max="2996" width="4.140625" style="199" customWidth="1"/>
    <col min="2997" max="2997" width="5" style="199" customWidth="1"/>
    <col min="2998" max="2999" width="5.42578125" style="199" customWidth="1"/>
    <col min="3000" max="3000" width="2.5703125" style="199" customWidth="1"/>
    <col min="3001" max="3001" width="1" style="199" customWidth="1"/>
    <col min="3002" max="3003" width="7.5703125" style="199" customWidth="1"/>
    <col min="3004" max="3004" width="1.85546875" style="199" customWidth="1"/>
    <col min="3005" max="3018" width="7.5703125" style="199" customWidth="1"/>
    <col min="3019" max="3233" width="9.140625" style="199"/>
    <col min="3234" max="3234" width="1" style="199" customWidth="1"/>
    <col min="3235" max="3235" width="2.5703125" style="199" customWidth="1"/>
    <col min="3236" max="3236" width="1" style="199" customWidth="1"/>
    <col min="3237" max="3237" width="20.42578125" style="199" customWidth="1"/>
    <col min="3238" max="3239" width="0.5703125" style="199" customWidth="1"/>
    <col min="3240" max="3240" width="5" style="199" customWidth="1"/>
    <col min="3241" max="3241" width="0.42578125" style="199" customWidth="1"/>
    <col min="3242" max="3242" width="5" style="199" customWidth="1"/>
    <col min="3243" max="3243" width="4.28515625" style="199" customWidth="1"/>
    <col min="3244" max="3244" width="5" style="199" customWidth="1"/>
    <col min="3245" max="3245" width="4.42578125" style="199" customWidth="1"/>
    <col min="3246" max="3247" width="5" style="199" customWidth="1"/>
    <col min="3248" max="3248" width="5.28515625" style="199" customWidth="1"/>
    <col min="3249" max="3249" width="4.85546875" style="199" customWidth="1"/>
    <col min="3250" max="3250" width="5" style="199" customWidth="1"/>
    <col min="3251" max="3251" width="5.28515625" style="199" customWidth="1"/>
    <col min="3252" max="3252" width="4.140625" style="199" customWidth="1"/>
    <col min="3253" max="3253" width="5" style="199" customWidth="1"/>
    <col min="3254" max="3255" width="5.42578125" style="199" customWidth="1"/>
    <col min="3256" max="3256" width="2.5703125" style="199" customWidth="1"/>
    <col min="3257" max="3257" width="1" style="199" customWidth="1"/>
    <col min="3258" max="3259" width="7.5703125" style="199" customWidth="1"/>
    <col min="3260" max="3260" width="1.85546875" style="199" customWidth="1"/>
    <col min="3261" max="3274" width="7.5703125" style="199" customWidth="1"/>
    <col min="3275" max="3489" width="9.140625" style="199"/>
    <col min="3490" max="3490" width="1" style="199" customWidth="1"/>
    <col min="3491" max="3491" width="2.5703125" style="199" customWidth="1"/>
    <col min="3492" max="3492" width="1" style="199" customWidth="1"/>
    <col min="3493" max="3493" width="20.42578125" style="199" customWidth="1"/>
    <col min="3494" max="3495" width="0.5703125" style="199" customWidth="1"/>
    <col min="3496" max="3496" width="5" style="199" customWidth="1"/>
    <col min="3497" max="3497" width="0.42578125" style="199" customWidth="1"/>
    <col min="3498" max="3498" width="5" style="199" customWidth="1"/>
    <col min="3499" max="3499" width="4.28515625" style="199" customWidth="1"/>
    <col min="3500" max="3500" width="5" style="199" customWidth="1"/>
    <col min="3501" max="3501" width="4.42578125" style="199" customWidth="1"/>
    <col min="3502" max="3503" width="5" style="199" customWidth="1"/>
    <col min="3504" max="3504" width="5.28515625" style="199" customWidth="1"/>
    <col min="3505" max="3505" width="4.85546875" style="199" customWidth="1"/>
    <col min="3506" max="3506" width="5" style="199" customWidth="1"/>
    <col min="3507" max="3507" width="5.28515625" style="199" customWidth="1"/>
    <col min="3508" max="3508" width="4.140625" style="199" customWidth="1"/>
    <col min="3509" max="3509" width="5" style="199" customWidth="1"/>
    <col min="3510" max="3511" width="5.42578125" style="199" customWidth="1"/>
    <col min="3512" max="3512" width="2.5703125" style="199" customWidth="1"/>
    <col min="3513" max="3513" width="1" style="199" customWidth="1"/>
    <col min="3514" max="3515" width="7.5703125" style="199" customWidth="1"/>
    <col min="3516" max="3516" width="1.85546875" style="199" customWidth="1"/>
    <col min="3517" max="3530" width="7.5703125" style="199" customWidth="1"/>
    <col min="3531" max="3745" width="9.140625" style="199"/>
    <col min="3746" max="3746" width="1" style="199" customWidth="1"/>
    <col min="3747" max="3747" width="2.5703125" style="199" customWidth="1"/>
    <col min="3748" max="3748" width="1" style="199" customWidth="1"/>
    <col min="3749" max="3749" width="20.42578125" style="199" customWidth="1"/>
    <col min="3750" max="3751" width="0.5703125" style="199" customWidth="1"/>
    <col min="3752" max="3752" width="5" style="199" customWidth="1"/>
    <col min="3753" max="3753" width="0.42578125" style="199" customWidth="1"/>
    <col min="3754" max="3754" width="5" style="199" customWidth="1"/>
    <col min="3755" max="3755" width="4.28515625" style="199" customWidth="1"/>
    <col min="3756" max="3756" width="5" style="199" customWidth="1"/>
    <col min="3757" max="3757" width="4.42578125" style="199" customWidth="1"/>
    <col min="3758" max="3759" width="5" style="199" customWidth="1"/>
    <col min="3760" max="3760" width="5.28515625" style="199" customWidth="1"/>
    <col min="3761" max="3761" width="4.85546875" style="199" customWidth="1"/>
    <col min="3762" max="3762" width="5" style="199" customWidth="1"/>
    <col min="3763" max="3763" width="5.28515625" style="199" customWidth="1"/>
    <col min="3764" max="3764" width="4.140625" style="199" customWidth="1"/>
    <col min="3765" max="3765" width="5" style="199" customWidth="1"/>
    <col min="3766" max="3767" width="5.42578125" style="199" customWidth="1"/>
    <col min="3768" max="3768" width="2.5703125" style="199" customWidth="1"/>
    <col min="3769" max="3769" width="1" style="199" customWidth="1"/>
    <col min="3770" max="3771" width="7.5703125" style="199" customWidth="1"/>
    <col min="3772" max="3772" width="1.85546875" style="199" customWidth="1"/>
    <col min="3773" max="3786" width="7.5703125" style="199" customWidth="1"/>
    <col min="3787" max="4001" width="9.140625" style="199"/>
    <col min="4002" max="4002" width="1" style="199" customWidth="1"/>
    <col min="4003" max="4003" width="2.5703125" style="199" customWidth="1"/>
    <col min="4004" max="4004" width="1" style="199" customWidth="1"/>
    <col min="4005" max="4005" width="20.42578125" style="199" customWidth="1"/>
    <col min="4006" max="4007" width="0.5703125" style="199" customWidth="1"/>
    <col min="4008" max="4008" width="5" style="199" customWidth="1"/>
    <col min="4009" max="4009" width="0.42578125" style="199" customWidth="1"/>
    <col min="4010" max="4010" width="5" style="199" customWidth="1"/>
    <col min="4011" max="4011" width="4.28515625" style="199" customWidth="1"/>
    <col min="4012" max="4012" width="5" style="199" customWidth="1"/>
    <col min="4013" max="4013" width="4.42578125" style="199" customWidth="1"/>
    <col min="4014" max="4015" width="5" style="199" customWidth="1"/>
    <col min="4016" max="4016" width="5.28515625" style="199" customWidth="1"/>
    <col min="4017" max="4017" width="4.85546875" style="199" customWidth="1"/>
    <col min="4018" max="4018" width="5" style="199" customWidth="1"/>
    <col min="4019" max="4019" width="5.28515625" style="199" customWidth="1"/>
    <col min="4020" max="4020" width="4.140625" style="199" customWidth="1"/>
    <col min="4021" max="4021" width="5" style="199" customWidth="1"/>
    <col min="4022" max="4023" width="5.42578125" style="199" customWidth="1"/>
    <col min="4024" max="4024" width="2.5703125" style="199" customWidth="1"/>
    <col min="4025" max="4025" width="1" style="199" customWidth="1"/>
    <col min="4026" max="4027" width="7.5703125" style="199" customWidth="1"/>
    <col min="4028" max="4028" width="1.85546875" style="199" customWidth="1"/>
    <col min="4029" max="4042" width="7.5703125" style="199" customWidth="1"/>
    <col min="4043" max="4257" width="9.140625" style="199"/>
    <col min="4258" max="4258" width="1" style="199" customWidth="1"/>
    <col min="4259" max="4259" width="2.5703125" style="199" customWidth="1"/>
    <col min="4260" max="4260" width="1" style="199" customWidth="1"/>
    <col min="4261" max="4261" width="20.42578125" style="199" customWidth="1"/>
    <col min="4262" max="4263" width="0.5703125" style="199" customWidth="1"/>
    <col min="4264" max="4264" width="5" style="199" customWidth="1"/>
    <col min="4265" max="4265" width="0.42578125" style="199" customWidth="1"/>
    <col min="4266" max="4266" width="5" style="199" customWidth="1"/>
    <col min="4267" max="4267" width="4.28515625" style="199" customWidth="1"/>
    <col min="4268" max="4268" width="5" style="199" customWidth="1"/>
    <col min="4269" max="4269" width="4.42578125" style="199" customWidth="1"/>
    <col min="4270" max="4271" width="5" style="199" customWidth="1"/>
    <col min="4272" max="4272" width="5.28515625" style="199" customWidth="1"/>
    <col min="4273" max="4273" width="4.85546875" style="199" customWidth="1"/>
    <col min="4274" max="4274" width="5" style="199" customWidth="1"/>
    <col min="4275" max="4275" width="5.28515625" style="199" customWidth="1"/>
    <col min="4276" max="4276" width="4.140625" style="199" customWidth="1"/>
    <col min="4277" max="4277" width="5" style="199" customWidth="1"/>
    <col min="4278" max="4279" width="5.42578125" style="199" customWidth="1"/>
    <col min="4280" max="4280" width="2.5703125" style="199" customWidth="1"/>
    <col min="4281" max="4281" width="1" style="199" customWidth="1"/>
    <col min="4282" max="4283" width="7.5703125" style="199" customWidth="1"/>
    <col min="4284" max="4284" width="1.85546875" style="199" customWidth="1"/>
    <col min="4285" max="4298" width="7.5703125" style="199" customWidth="1"/>
    <col min="4299" max="4513" width="9.140625" style="199"/>
    <col min="4514" max="4514" width="1" style="199" customWidth="1"/>
    <col min="4515" max="4515" width="2.5703125" style="199" customWidth="1"/>
    <col min="4516" max="4516" width="1" style="199" customWidth="1"/>
    <col min="4517" max="4517" width="20.42578125" style="199" customWidth="1"/>
    <col min="4518" max="4519" width="0.5703125" style="199" customWidth="1"/>
    <col min="4520" max="4520" width="5" style="199" customWidth="1"/>
    <col min="4521" max="4521" width="0.42578125" style="199" customWidth="1"/>
    <col min="4522" max="4522" width="5" style="199" customWidth="1"/>
    <col min="4523" max="4523" width="4.28515625" style="199" customWidth="1"/>
    <col min="4524" max="4524" width="5" style="199" customWidth="1"/>
    <col min="4525" max="4525" width="4.42578125" style="199" customWidth="1"/>
    <col min="4526" max="4527" width="5" style="199" customWidth="1"/>
    <col min="4528" max="4528" width="5.28515625" style="199" customWidth="1"/>
    <col min="4529" max="4529" width="4.85546875" style="199" customWidth="1"/>
    <col min="4530" max="4530" width="5" style="199" customWidth="1"/>
    <col min="4531" max="4531" width="5.28515625" style="199" customWidth="1"/>
    <col min="4532" max="4532" width="4.140625" style="199" customWidth="1"/>
    <col min="4533" max="4533" width="5" style="199" customWidth="1"/>
    <col min="4534" max="4535" width="5.42578125" style="199" customWidth="1"/>
    <col min="4536" max="4536" width="2.5703125" style="199" customWidth="1"/>
    <col min="4537" max="4537" width="1" style="199" customWidth="1"/>
    <col min="4538" max="4539" width="7.5703125" style="199" customWidth="1"/>
    <col min="4540" max="4540" width="1.85546875" style="199" customWidth="1"/>
    <col min="4541" max="4554" width="7.5703125" style="199" customWidth="1"/>
    <col min="4555" max="4769" width="9.140625" style="199"/>
    <col min="4770" max="4770" width="1" style="199" customWidth="1"/>
    <col min="4771" max="4771" width="2.5703125" style="199" customWidth="1"/>
    <col min="4772" max="4772" width="1" style="199" customWidth="1"/>
    <col min="4773" max="4773" width="20.42578125" style="199" customWidth="1"/>
    <col min="4774" max="4775" width="0.5703125" style="199" customWidth="1"/>
    <col min="4776" max="4776" width="5" style="199" customWidth="1"/>
    <col min="4777" max="4777" width="0.42578125" style="199" customWidth="1"/>
    <col min="4778" max="4778" width="5" style="199" customWidth="1"/>
    <col min="4779" max="4779" width="4.28515625" style="199" customWidth="1"/>
    <col min="4780" max="4780" width="5" style="199" customWidth="1"/>
    <col min="4781" max="4781" width="4.42578125" style="199" customWidth="1"/>
    <col min="4782" max="4783" width="5" style="199" customWidth="1"/>
    <col min="4784" max="4784" width="5.28515625" style="199" customWidth="1"/>
    <col min="4785" max="4785" width="4.85546875" style="199" customWidth="1"/>
    <col min="4786" max="4786" width="5" style="199" customWidth="1"/>
    <col min="4787" max="4787" width="5.28515625" style="199" customWidth="1"/>
    <col min="4788" max="4788" width="4.140625" style="199" customWidth="1"/>
    <col min="4789" max="4789" width="5" style="199" customWidth="1"/>
    <col min="4790" max="4791" width="5.42578125" style="199" customWidth="1"/>
    <col min="4792" max="4792" width="2.5703125" style="199" customWidth="1"/>
    <col min="4793" max="4793" width="1" style="199" customWidth="1"/>
    <col min="4794" max="4795" width="7.5703125" style="199" customWidth="1"/>
    <col min="4796" max="4796" width="1.85546875" style="199" customWidth="1"/>
    <col min="4797" max="4810" width="7.5703125" style="199" customWidth="1"/>
    <col min="4811" max="5025" width="9.140625" style="199"/>
    <col min="5026" max="5026" width="1" style="199" customWidth="1"/>
    <col min="5027" max="5027" width="2.5703125" style="199" customWidth="1"/>
    <col min="5028" max="5028" width="1" style="199" customWidth="1"/>
    <col min="5029" max="5029" width="20.42578125" style="199" customWidth="1"/>
    <col min="5030" max="5031" width="0.5703125" style="199" customWidth="1"/>
    <col min="5032" max="5032" width="5" style="199" customWidth="1"/>
    <col min="5033" max="5033" width="0.42578125" style="199" customWidth="1"/>
    <col min="5034" max="5034" width="5" style="199" customWidth="1"/>
    <col min="5035" max="5035" width="4.28515625" style="199" customWidth="1"/>
    <col min="5036" max="5036" width="5" style="199" customWidth="1"/>
    <col min="5037" max="5037" width="4.42578125" style="199" customWidth="1"/>
    <col min="5038" max="5039" width="5" style="199" customWidth="1"/>
    <col min="5040" max="5040" width="5.28515625" style="199" customWidth="1"/>
    <col min="5041" max="5041" width="4.85546875" style="199" customWidth="1"/>
    <col min="5042" max="5042" width="5" style="199" customWidth="1"/>
    <col min="5043" max="5043" width="5.28515625" style="199" customWidth="1"/>
    <col min="5044" max="5044" width="4.140625" style="199" customWidth="1"/>
    <col min="5045" max="5045" width="5" style="199" customWidth="1"/>
    <col min="5046" max="5047" width="5.42578125" style="199" customWidth="1"/>
    <col min="5048" max="5048" width="2.5703125" style="199" customWidth="1"/>
    <col min="5049" max="5049" width="1" style="199" customWidth="1"/>
    <col min="5050" max="5051" width="7.5703125" style="199" customWidth="1"/>
    <col min="5052" max="5052" width="1.85546875" style="199" customWidth="1"/>
    <col min="5053" max="5066" width="7.5703125" style="199" customWidth="1"/>
    <col min="5067" max="5281" width="9.140625" style="199"/>
    <col min="5282" max="5282" width="1" style="199" customWidth="1"/>
    <col min="5283" max="5283" width="2.5703125" style="199" customWidth="1"/>
    <col min="5284" max="5284" width="1" style="199" customWidth="1"/>
    <col min="5285" max="5285" width="20.42578125" style="199" customWidth="1"/>
    <col min="5286" max="5287" width="0.5703125" style="199" customWidth="1"/>
    <col min="5288" max="5288" width="5" style="199" customWidth="1"/>
    <col min="5289" max="5289" width="0.42578125" style="199" customWidth="1"/>
    <col min="5290" max="5290" width="5" style="199" customWidth="1"/>
    <col min="5291" max="5291" width="4.28515625" style="199" customWidth="1"/>
    <col min="5292" max="5292" width="5" style="199" customWidth="1"/>
    <col min="5293" max="5293" width="4.42578125" style="199" customWidth="1"/>
    <col min="5294" max="5295" width="5" style="199" customWidth="1"/>
    <col min="5296" max="5296" width="5.28515625" style="199" customWidth="1"/>
    <col min="5297" max="5297" width="4.85546875" style="199" customWidth="1"/>
    <col min="5298" max="5298" width="5" style="199" customWidth="1"/>
    <col min="5299" max="5299" width="5.28515625" style="199" customWidth="1"/>
    <col min="5300" max="5300" width="4.140625" style="199" customWidth="1"/>
    <col min="5301" max="5301" width="5" style="199" customWidth="1"/>
    <col min="5302" max="5303" width="5.42578125" style="199" customWidth="1"/>
    <col min="5304" max="5304" width="2.5703125" style="199" customWidth="1"/>
    <col min="5305" max="5305" width="1" style="199" customWidth="1"/>
    <col min="5306" max="5307" width="7.5703125" style="199" customWidth="1"/>
    <col min="5308" max="5308" width="1.85546875" style="199" customWidth="1"/>
    <col min="5309" max="5322" width="7.5703125" style="199" customWidth="1"/>
    <col min="5323" max="5537" width="9.140625" style="199"/>
    <col min="5538" max="5538" width="1" style="199" customWidth="1"/>
    <col min="5539" max="5539" width="2.5703125" style="199" customWidth="1"/>
    <col min="5540" max="5540" width="1" style="199" customWidth="1"/>
    <col min="5541" max="5541" width="20.42578125" style="199" customWidth="1"/>
    <col min="5542" max="5543" width="0.5703125" style="199" customWidth="1"/>
    <col min="5544" max="5544" width="5" style="199" customWidth="1"/>
    <col min="5545" max="5545" width="0.42578125" style="199" customWidth="1"/>
    <col min="5546" max="5546" width="5" style="199" customWidth="1"/>
    <col min="5547" max="5547" width="4.28515625" style="199" customWidth="1"/>
    <col min="5548" max="5548" width="5" style="199" customWidth="1"/>
    <col min="5549" max="5549" width="4.42578125" style="199" customWidth="1"/>
    <col min="5550" max="5551" width="5" style="199" customWidth="1"/>
    <col min="5552" max="5552" width="5.28515625" style="199" customWidth="1"/>
    <col min="5553" max="5553" width="4.85546875" style="199" customWidth="1"/>
    <col min="5554" max="5554" width="5" style="199" customWidth="1"/>
    <col min="5555" max="5555" width="5.28515625" style="199" customWidth="1"/>
    <col min="5556" max="5556" width="4.140625" style="199" customWidth="1"/>
    <col min="5557" max="5557" width="5" style="199" customWidth="1"/>
    <col min="5558" max="5559" width="5.42578125" style="199" customWidth="1"/>
    <col min="5560" max="5560" width="2.5703125" style="199" customWidth="1"/>
    <col min="5561" max="5561" width="1" style="199" customWidth="1"/>
    <col min="5562" max="5563" width="7.5703125" style="199" customWidth="1"/>
    <col min="5564" max="5564" width="1.85546875" style="199" customWidth="1"/>
    <col min="5565" max="5578" width="7.5703125" style="199" customWidth="1"/>
    <col min="5579" max="5793" width="9.140625" style="199"/>
    <col min="5794" max="5794" width="1" style="199" customWidth="1"/>
    <col min="5795" max="5795" width="2.5703125" style="199" customWidth="1"/>
    <col min="5796" max="5796" width="1" style="199" customWidth="1"/>
    <col min="5797" max="5797" width="20.42578125" style="199" customWidth="1"/>
    <col min="5798" max="5799" width="0.5703125" style="199" customWidth="1"/>
    <col min="5800" max="5800" width="5" style="199" customWidth="1"/>
    <col min="5801" max="5801" width="0.42578125" style="199" customWidth="1"/>
    <col min="5802" max="5802" width="5" style="199" customWidth="1"/>
    <col min="5803" max="5803" width="4.28515625" style="199" customWidth="1"/>
    <col min="5804" max="5804" width="5" style="199" customWidth="1"/>
    <col min="5805" max="5805" width="4.42578125" style="199" customWidth="1"/>
    <col min="5806" max="5807" width="5" style="199" customWidth="1"/>
    <col min="5808" max="5808" width="5.28515625" style="199" customWidth="1"/>
    <col min="5809" max="5809" width="4.85546875" style="199" customWidth="1"/>
    <col min="5810" max="5810" width="5" style="199" customWidth="1"/>
    <col min="5811" max="5811" width="5.28515625" style="199" customWidth="1"/>
    <col min="5812" max="5812" width="4.140625" style="199" customWidth="1"/>
    <col min="5813" max="5813" width="5" style="199" customWidth="1"/>
    <col min="5814" max="5815" width="5.42578125" style="199" customWidth="1"/>
    <col min="5816" max="5816" width="2.5703125" style="199" customWidth="1"/>
    <col min="5817" max="5817" width="1" style="199" customWidth="1"/>
    <col min="5818" max="5819" width="7.5703125" style="199" customWidth="1"/>
    <col min="5820" max="5820" width="1.85546875" style="199" customWidth="1"/>
    <col min="5821" max="5834" width="7.5703125" style="199" customWidth="1"/>
    <col min="5835" max="6049" width="9.140625" style="199"/>
    <col min="6050" max="6050" width="1" style="199" customWidth="1"/>
    <col min="6051" max="6051" width="2.5703125" style="199" customWidth="1"/>
    <col min="6052" max="6052" width="1" style="199" customWidth="1"/>
    <col min="6053" max="6053" width="20.42578125" style="199" customWidth="1"/>
    <col min="6054" max="6055" width="0.5703125" style="199" customWidth="1"/>
    <col min="6056" max="6056" width="5" style="199" customWidth="1"/>
    <col min="6057" max="6057" width="0.42578125" style="199" customWidth="1"/>
    <col min="6058" max="6058" width="5" style="199" customWidth="1"/>
    <col min="6059" max="6059" width="4.28515625" style="199" customWidth="1"/>
    <col min="6060" max="6060" width="5" style="199" customWidth="1"/>
    <col min="6061" max="6061" width="4.42578125" style="199" customWidth="1"/>
    <col min="6062" max="6063" width="5" style="199" customWidth="1"/>
    <col min="6064" max="6064" width="5.28515625" style="199" customWidth="1"/>
    <col min="6065" max="6065" width="4.85546875" style="199" customWidth="1"/>
    <col min="6066" max="6066" width="5" style="199" customWidth="1"/>
    <col min="6067" max="6067" width="5.28515625" style="199" customWidth="1"/>
    <col min="6068" max="6068" width="4.140625" style="199" customWidth="1"/>
    <col min="6069" max="6069" width="5" style="199" customWidth="1"/>
    <col min="6070" max="6071" width="5.42578125" style="199" customWidth="1"/>
    <col min="6072" max="6072" width="2.5703125" style="199" customWidth="1"/>
    <col min="6073" max="6073" width="1" style="199" customWidth="1"/>
    <col min="6074" max="6075" width="7.5703125" style="199" customWidth="1"/>
    <col min="6076" max="6076" width="1.85546875" style="199" customWidth="1"/>
    <col min="6077" max="6090" width="7.5703125" style="199" customWidth="1"/>
    <col min="6091" max="6305" width="9.140625" style="199"/>
    <col min="6306" max="6306" width="1" style="199" customWidth="1"/>
    <col min="6307" max="6307" width="2.5703125" style="199" customWidth="1"/>
    <col min="6308" max="6308" width="1" style="199" customWidth="1"/>
    <col min="6309" max="6309" width="20.42578125" style="199" customWidth="1"/>
    <col min="6310" max="6311" width="0.5703125" style="199" customWidth="1"/>
    <col min="6312" max="6312" width="5" style="199" customWidth="1"/>
    <col min="6313" max="6313" width="0.42578125" style="199" customWidth="1"/>
    <col min="6314" max="6314" width="5" style="199" customWidth="1"/>
    <col min="6315" max="6315" width="4.28515625" style="199" customWidth="1"/>
    <col min="6316" max="6316" width="5" style="199" customWidth="1"/>
    <col min="6317" max="6317" width="4.42578125" style="199" customWidth="1"/>
    <col min="6318" max="6319" width="5" style="199" customWidth="1"/>
    <col min="6320" max="6320" width="5.28515625" style="199" customWidth="1"/>
    <col min="6321" max="6321" width="4.85546875" style="199" customWidth="1"/>
    <col min="6322" max="6322" width="5" style="199" customWidth="1"/>
    <col min="6323" max="6323" width="5.28515625" style="199" customWidth="1"/>
    <col min="6324" max="6324" width="4.140625" style="199" customWidth="1"/>
    <col min="6325" max="6325" width="5" style="199" customWidth="1"/>
    <col min="6326" max="6327" width="5.42578125" style="199" customWidth="1"/>
    <col min="6328" max="6328" width="2.5703125" style="199" customWidth="1"/>
    <col min="6329" max="6329" width="1" style="199" customWidth="1"/>
    <col min="6330" max="6331" width="7.5703125" style="199" customWidth="1"/>
    <col min="6332" max="6332" width="1.85546875" style="199" customWidth="1"/>
    <col min="6333" max="6346" width="7.5703125" style="199" customWidth="1"/>
    <col min="6347" max="6561" width="9.140625" style="199"/>
    <col min="6562" max="6562" width="1" style="199" customWidth="1"/>
    <col min="6563" max="6563" width="2.5703125" style="199" customWidth="1"/>
    <col min="6564" max="6564" width="1" style="199" customWidth="1"/>
    <col min="6565" max="6565" width="20.42578125" style="199" customWidth="1"/>
    <col min="6566" max="6567" width="0.5703125" style="199" customWidth="1"/>
    <col min="6568" max="6568" width="5" style="199" customWidth="1"/>
    <col min="6569" max="6569" width="0.42578125" style="199" customWidth="1"/>
    <col min="6570" max="6570" width="5" style="199" customWidth="1"/>
    <col min="6571" max="6571" width="4.28515625" style="199" customWidth="1"/>
    <col min="6572" max="6572" width="5" style="199" customWidth="1"/>
    <col min="6573" max="6573" width="4.42578125" style="199" customWidth="1"/>
    <col min="6574" max="6575" width="5" style="199" customWidth="1"/>
    <col min="6576" max="6576" width="5.28515625" style="199" customWidth="1"/>
    <col min="6577" max="6577" width="4.85546875" style="199" customWidth="1"/>
    <col min="6578" max="6578" width="5" style="199" customWidth="1"/>
    <col min="6579" max="6579" width="5.28515625" style="199" customWidth="1"/>
    <col min="6580" max="6580" width="4.140625" style="199" customWidth="1"/>
    <col min="6581" max="6581" width="5" style="199" customWidth="1"/>
    <col min="6582" max="6583" width="5.42578125" style="199" customWidth="1"/>
    <col min="6584" max="6584" width="2.5703125" style="199" customWidth="1"/>
    <col min="6585" max="6585" width="1" style="199" customWidth="1"/>
    <col min="6586" max="6587" width="7.5703125" style="199" customWidth="1"/>
    <col min="6588" max="6588" width="1.85546875" style="199" customWidth="1"/>
    <col min="6589" max="6602" width="7.5703125" style="199" customWidth="1"/>
    <col min="6603" max="6817" width="9.140625" style="199"/>
    <col min="6818" max="6818" width="1" style="199" customWidth="1"/>
    <col min="6819" max="6819" width="2.5703125" style="199" customWidth="1"/>
    <col min="6820" max="6820" width="1" style="199" customWidth="1"/>
    <col min="6821" max="6821" width="20.42578125" style="199" customWidth="1"/>
    <col min="6822" max="6823" width="0.5703125" style="199" customWidth="1"/>
    <col min="6824" max="6824" width="5" style="199" customWidth="1"/>
    <col min="6825" max="6825" width="0.42578125" style="199" customWidth="1"/>
    <col min="6826" max="6826" width="5" style="199" customWidth="1"/>
    <col min="6827" max="6827" width="4.28515625" style="199" customWidth="1"/>
    <col min="6828" max="6828" width="5" style="199" customWidth="1"/>
    <col min="6829" max="6829" width="4.42578125" style="199" customWidth="1"/>
    <col min="6830" max="6831" width="5" style="199" customWidth="1"/>
    <col min="6832" max="6832" width="5.28515625" style="199" customWidth="1"/>
    <col min="6833" max="6833" width="4.85546875" style="199" customWidth="1"/>
    <col min="6834" max="6834" width="5" style="199" customWidth="1"/>
    <col min="6835" max="6835" width="5.28515625" style="199" customWidth="1"/>
    <col min="6836" max="6836" width="4.140625" style="199" customWidth="1"/>
    <col min="6837" max="6837" width="5" style="199" customWidth="1"/>
    <col min="6838" max="6839" width="5.42578125" style="199" customWidth="1"/>
    <col min="6840" max="6840" width="2.5703125" style="199" customWidth="1"/>
    <col min="6841" max="6841" width="1" style="199" customWidth="1"/>
    <col min="6842" max="6843" width="7.5703125" style="199" customWidth="1"/>
    <col min="6844" max="6844" width="1.85546875" style="199" customWidth="1"/>
    <col min="6845" max="6858" width="7.5703125" style="199" customWidth="1"/>
    <col min="6859" max="7073" width="9.140625" style="199"/>
    <col min="7074" max="7074" width="1" style="199" customWidth="1"/>
    <col min="7075" max="7075" width="2.5703125" style="199" customWidth="1"/>
    <col min="7076" max="7076" width="1" style="199" customWidth="1"/>
    <col min="7077" max="7077" width="20.42578125" style="199" customWidth="1"/>
    <col min="7078" max="7079" width="0.5703125" style="199" customWidth="1"/>
    <col min="7080" max="7080" width="5" style="199" customWidth="1"/>
    <col min="7081" max="7081" width="0.42578125" style="199" customWidth="1"/>
    <col min="7082" max="7082" width="5" style="199" customWidth="1"/>
    <col min="7083" max="7083" width="4.28515625" style="199" customWidth="1"/>
    <col min="7084" max="7084" width="5" style="199" customWidth="1"/>
    <col min="7085" max="7085" width="4.42578125" style="199" customWidth="1"/>
    <col min="7086" max="7087" width="5" style="199" customWidth="1"/>
    <col min="7088" max="7088" width="5.28515625" style="199" customWidth="1"/>
    <col min="7089" max="7089" width="4.85546875" style="199" customWidth="1"/>
    <col min="7090" max="7090" width="5" style="199" customWidth="1"/>
    <col min="7091" max="7091" width="5.28515625" style="199" customWidth="1"/>
    <col min="7092" max="7092" width="4.140625" style="199" customWidth="1"/>
    <col min="7093" max="7093" width="5" style="199" customWidth="1"/>
    <col min="7094" max="7095" width="5.42578125" style="199" customWidth="1"/>
    <col min="7096" max="7096" width="2.5703125" style="199" customWidth="1"/>
    <col min="7097" max="7097" width="1" style="199" customWidth="1"/>
    <col min="7098" max="7099" width="7.5703125" style="199" customWidth="1"/>
    <col min="7100" max="7100" width="1.85546875" style="199" customWidth="1"/>
    <col min="7101" max="7114" width="7.5703125" style="199" customWidth="1"/>
    <col min="7115" max="7329" width="9.140625" style="199"/>
    <col min="7330" max="7330" width="1" style="199" customWidth="1"/>
    <col min="7331" max="7331" width="2.5703125" style="199" customWidth="1"/>
    <col min="7332" max="7332" width="1" style="199" customWidth="1"/>
    <col min="7333" max="7333" width="20.42578125" style="199" customWidth="1"/>
    <col min="7334" max="7335" width="0.5703125" style="199" customWidth="1"/>
    <col min="7336" max="7336" width="5" style="199" customWidth="1"/>
    <col min="7337" max="7337" width="0.42578125" style="199" customWidth="1"/>
    <col min="7338" max="7338" width="5" style="199" customWidth="1"/>
    <col min="7339" max="7339" width="4.28515625" style="199" customWidth="1"/>
    <col min="7340" max="7340" width="5" style="199" customWidth="1"/>
    <col min="7341" max="7341" width="4.42578125" style="199" customWidth="1"/>
    <col min="7342" max="7343" width="5" style="199" customWidth="1"/>
    <col min="7344" max="7344" width="5.28515625" style="199" customWidth="1"/>
    <col min="7345" max="7345" width="4.85546875" style="199" customWidth="1"/>
    <col min="7346" max="7346" width="5" style="199" customWidth="1"/>
    <col min="7347" max="7347" width="5.28515625" style="199" customWidth="1"/>
    <col min="7348" max="7348" width="4.140625" style="199" customWidth="1"/>
    <col min="7349" max="7349" width="5" style="199" customWidth="1"/>
    <col min="7350" max="7351" width="5.42578125" style="199" customWidth="1"/>
    <col min="7352" max="7352" width="2.5703125" style="199" customWidth="1"/>
    <col min="7353" max="7353" width="1" style="199" customWidth="1"/>
    <col min="7354" max="7355" width="7.5703125" style="199" customWidth="1"/>
    <col min="7356" max="7356" width="1.85546875" style="199" customWidth="1"/>
    <col min="7357" max="7370" width="7.5703125" style="199" customWidth="1"/>
    <col min="7371" max="7585" width="9.140625" style="199"/>
    <col min="7586" max="7586" width="1" style="199" customWidth="1"/>
    <col min="7587" max="7587" width="2.5703125" style="199" customWidth="1"/>
    <col min="7588" max="7588" width="1" style="199" customWidth="1"/>
    <col min="7589" max="7589" width="20.42578125" style="199" customWidth="1"/>
    <col min="7590" max="7591" width="0.5703125" style="199" customWidth="1"/>
    <col min="7592" max="7592" width="5" style="199" customWidth="1"/>
    <col min="7593" max="7593" width="0.42578125" style="199" customWidth="1"/>
    <col min="7594" max="7594" width="5" style="199" customWidth="1"/>
    <col min="7595" max="7595" width="4.28515625" style="199" customWidth="1"/>
    <col min="7596" max="7596" width="5" style="199" customWidth="1"/>
    <col min="7597" max="7597" width="4.42578125" style="199" customWidth="1"/>
    <col min="7598" max="7599" width="5" style="199" customWidth="1"/>
    <col min="7600" max="7600" width="5.28515625" style="199" customWidth="1"/>
    <col min="7601" max="7601" width="4.85546875" style="199" customWidth="1"/>
    <col min="7602" max="7602" width="5" style="199" customWidth="1"/>
    <col min="7603" max="7603" width="5.28515625" style="199" customWidth="1"/>
    <col min="7604" max="7604" width="4.140625" style="199" customWidth="1"/>
    <col min="7605" max="7605" width="5" style="199" customWidth="1"/>
    <col min="7606" max="7607" width="5.42578125" style="199" customWidth="1"/>
    <col min="7608" max="7608" width="2.5703125" style="199" customWidth="1"/>
    <col min="7609" max="7609" width="1" style="199" customWidth="1"/>
    <col min="7610" max="7611" width="7.5703125" style="199" customWidth="1"/>
    <col min="7612" max="7612" width="1.85546875" style="199" customWidth="1"/>
    <col min="7613" max="7626" width="7.5703125" style="199" customWidth="1"/>
    <col min="7627" max="7841" width="9.140625" style="199"/>
    <col min="7842" max="7842" width="1" style="199" customWidth="1"/>
    <col min="7843" max="7843" width="2.5703125" style="199" customWidth="1"/>
    <col min="7844" max="7844" width="1" style="199" customWidth="1"/>
    <col min="7845" max="7845" width="20.42578125" style="199" customWidth="1"/>
    <col min="7846" max="7847" width="0.5703125" style="199" customWidth="1"/>
    <col min="7848" max="7848" width="5" style="199" customWidth="1"/>
    <col min="7849" max="7849" width="0.42578125" style="199" customWidth="1"/>
    <col min="7850" max="7850" width="5" style="199" customWidth="1"/>
    <col min="7851" max="7851" width="4.28515625" style="199" customWidth="1"/>
    <col min="7852" max="7852" width="5" style="199" customWidth="1"/>
    <col min="7853" max="7853" width="4.42578125" style="199" customWidth="1"/>
    <col min="7854" max="7855" width="5" style="199" customWidth="1"/>
    <col min="7856" max="7856" width="5.28515625" style="199" customWidth="1"/>
    <col min="7857" max="7857" width="4.85546875" style="199" customWidth="1"/>
    <col min="7858" max="7858" width="5" style="199" customWidth="1"/>
    <col min="7859" max="7859" width="5.28515625" style="199" customWidth="1"/>
    <col min="7860" max="7860" width="4.140625" style="199" customWidth="1"/>
    <col min="7861" max="7861" width="5" style="199" customWidth="1"/>
    <col min="7862" max="7863" width="5.42578125" style="199" customWidth="1"/>
    <col min="7864" max="7864" width="2.5703125" style="199" customWidth="1"/>
    <col min="7865" max="7865" width="1" style="199" customWidth="1"/>
    <col min="7866" max="7867" width="7.5703125" style="199" customWidth="1"/>
    <col min="7868" max="7868" width="1.85546875" style="199" customWidth="1"/>
    <col min="7869" max="7882" width="7.5703125" style="199" customWidth="1"/>
    <col min="7883" max="8097" width="9.140625" style="199"/>
    <col min="8098" max="8098" width="1" style="199" customWidth="1"/>
    <col min="8099" max="8099" width="2.5703125" style="199" customWidth="1"/>
    <col min="8100" max="8100" width="1" style="199" customWidth="1"/>
    <col min="8101" max="8101" width="20.42578125" style="199" customWidth="1"/>
    <col min="8102" max="8103" width="0.5703125" style="199" customWidth="1"/>
    <col min="8104" max="8104" width="5" style="199" customWidth="1"/>
    <col min="8105" max="8105" width="0.42578125" style="199" customWidth="1"/>
    <col min="8106" max="8106" width="5" style="199" customWidth="1"/>
    <col min="8107" max="8107" width="4.28515625" style="199" customWidth="1"/>
    <col min="8108" max="8108" width="5" style="199" customWidth="1"/>
    <col min="8109" max="8109" width="4.42578125" style="199" customWidth="1"/>
    <col min="8110" max="8111" width="5" style="199" customWidth="1"/>
    <col min="8112" max="8112" width="5.28515625" style="199" customWidth="1"/>
    <col min="8113" max="8113" width="4.85546875" style="199" customWidth="1"/>
    <col min="8114" max="8114" width="5" style="199" customWidth="1"/>
    <col min="8115" max="8115" width="5.28515625" style="199" customWidth="1"/>
    <col min="8116" max="8116" width="4.140625" style="199" customWidth="1"/>
    <col min="8117" max="8117" width="5" style="199" customWidth="1"/>
    <col min="8118" max="8119" width="5.42578125" style="199" customWidth="1"/>
    <col min="8120" max="8120" width="2.5703125" style="199" customWidth="1"/>
    <col min="8121" max="8121" width="1" style="199" customWidth="1"/>
    <col min="8122" max="8123" width="7.5703125" style="199" customWidth="1"/>
    <col min="8124" max="8124" width="1.85546875" style="199" customWidth="1"/>
    <col min="8125" max="8138" width="7.5703125" style="199" customWidth="1"/>
    <col min="8139" max="8353" width="9.140625" style="199"/>
    <col min="8354" max="8354" width="1" style="199" customWidth="1"/>
    <col min="8355" max="8355" width="2.5703125" style="199" customWidth="1"/>
    <col min="8356" max="8356" width="1" style="199" customWidth="1"/>
    <col min="8357" max="8357" width="20.42578125" style="199" customWidth="1"/>
    <col min="8358" max="8359" width="0.5703125" style="199" customWidth="1"/>
    <col min="8360" max="8360" width="5" style="199" customWidth="1"/>
    <col min="8361" max="8361" width="0.42578125" style="199" customWidth="1"/>
    <col min="8362" max="8362" width="5" style="199" customWidth="1"/>
    <col min="8363" max="8363" width="4.28515625" style="199" customWidth="1"/>
    <col min="8364" max="8364" width="5" style="199" customWidth="1"/>
    <col min="8365" max="8365" width="4.42578125" style="199" customWidth="1"/>
    <col min="8366" max="8367" width="5" style="199" customWidth="1"/>
    <col min="8368" max="8368" width="5.28515625" style="199" customWidth="1"/>
    <col min="8369" max="8369" width="4.85546875" style="199" customWidth="1"/>
    <col min="8370" max="8370" width="5" style="199" customWidth="1"/>
    <col min="8371" max="8371" width="5.28515625" style="199" customWidth="1"/>
    <col min="8372" max="8372" width="4.140625" style="199" customWidth="1"/>
    <col min="8373" max="8373" width="5" style="199" customWidth="1"/>
    <col min="8374" max="8375" width="5.42578125" style="199" customWidth="1"/>
    <col min="8376" max="8376" width="2.5703125" style="199" customWidth="1"/>
    <col min="8377" max="8377" width="1" style="199" customWidth="1"/>
    <col min="8378" max="8379" width="7.5703125" style="199" customWidth="1"/>
    <col min="8380" max="8380" width="1.85546875" style="199" customWidth="1"/>
    <col min="8381" max="8394" width="7.5703125" style="199" customWidth="1"/>
    <col min="8395" max="8609" width="9.140625" style="199"/>
    <col min="8610" max="8610" width="1" style="199" customWidth="1"/>
    <col min="8611" max="8611" width="2.5703125" style="199" customWidth="1"/>
    <col min="8612" max="8612" width="1" style="199" customWidth="1"/>
    <col min="8613" max="8613" width="20.42578125" style="199" customWidth="1"/>
    <col min="8614" max="8615" width="0.5703125" style="199" customWidth="1"/>
    <col min="8616" max="8616" width="5" style="199" customWidth="1"/>
    <col min="8617" max="8617" width="0.42578125" style="199" customWidth="1"/>
    <col min="8618" max="8618" width="5" style="199" customWidth="1"/>
    <col min="8619" max="8619" width="4.28515625" style="199" customWidth="1"/>
    <col min="8620" max="8620" width="5" style="199" customWidth="1"/>
    <col min="8621" max="8621" width="4.42578125" style="199" customWidth="1"/>
    <col min="8622" max="8623" width="5" style="199" customWidth="1"/>
    <col min="8624" max="8624" width="5.28515625" style="199" customWidth="1"/>
    <col min="8625" max="8625" width="4.85546875" style="199" customWidth="1"/>
    <col min="8626" max="8626" width="5" style="199" customWidth="1"/>
    <col min="8627" max="8627" width="5.28515625" style="199" customWidth="1"/>
    <col min="8628" max="8628" width="4.140625" style="199" customWidth="1"/>
    <col min="8629" max="8629" width="5" style="199" customWidth="1"/>
    <col min="8630" max="8631" width="5.42578125" style="199" customWidth="1"/>
    <col min="8632" max="8632" width="2.5703125" style="199" customWidth="1"/>
    <col min="8633" max="8633" width="1" style="199" customWidth="1"/>
    <col min="8634" max="8635" width="7.5703125" style="199" customWidth="1"/>
    <col min="8636" max="8636" width="1.85546875" style="199" customWidth="1"/>
    <col min="8637" max="8650" width="7.5703125" style="199" customWidth="1"/>
    <col min="8651" max="8865" width="9.140625" style="199"/>
    <col min="8866" max="8866" width="1" style="199" customWidth="1"/>
    <col min="8867" max="8867" width="2.5703125" style="199" customWidth="1"/>
    <col min="8868" max="8868" width="1" style="199" customWidth="1"/>
    <col min="8869" max="8869" width="20.42578125" style="199" customWidth="1"/>
    <col min="8870" max="8871" width="0.5703125" style="199" customWidth="1"/>
    <col min="8872" max="8872" width="5" style="199" customWidth="1"/>
    <col min="8873" max="8873" width="0.42578125" style="199" customWidth="1"/>
    <col min="8874" max="8874" width="5" style="199" customWidth="1"/>
    <col min="8875" max="8875" width="4.28515625" style="199" customWidth="1"/>
    <col min="8876" max="8876" width="5" style="199" customWidth="1"/>
    <col min="8877" max="8877" width="4.42578125" style="199" customWidth="1"/>
    <col min="8878" max="8879" width="5" style="199" customWidth="1"/>
    <col min="8880" max="8880" width="5.28515625" style="199" customWidth="1"/>
    <col min="8881" max="8881" width="4.85546875" style="199" customWidth="1"/>
    <col min="8882" max="8882" width="5" style="199" customWidth="1"/>
    <col min="8883" max="8883" width="5.28515625" style="199" customWidth="1"/>
    <col min="8884" max="8884" width="4.140625" style="199" customWidth="1"/>
    <col min="8885" max="8885" width="5" style="199" customWidth="1"/>
    <col min="8886" max="8887" width="5.42578125" style="199" customWidth="1"/>
    <col min="8888" max="8888" width="2.5703125" style="199" customWidth="1"/>
    <col min="8889" max="8889" width="1" style="199" customWidth="1"/>
    <col min="8890" max="8891" width="7.5703125" style="199" customWidth="1"/>
    <col min="8892" max="8892" width="1.85546875" style="199" customWidth="1"/>
    <col min="8893" max="8906" width="7.5703125" style="199" customWidth="1"/>
    <col min="8907" max="9121" width="9.140625" style="199"/>
    <col min="9122" max="9122" width="1" style="199" customWidth="1"/>
    <col min="9123" max="9123" width="2.5703125" style="199" customWidth="1"/>
    <col min="9124" max="9124" width="1" style="199" customWidth="1"/>
    <col min="9125" max="9125" width="20.42578125" style="199" customWidth="1"/>
    <col min="9126" max="9127" width="0.5703125" style="199" customWidth="1"/>
    <col min="9128" max="9128" width="5" style="199" customWidth="1"/>
    <col min="9129" max="9129" width="0.42578125" style="199" customWidth="1"/>
    <col min="9130" max="9130" width="5" style="199" customWidth="1"/>
    <col min="9131" max="9131" width="4.28515625" style="199" customWidth="1"/>
    <col min="9132" max="9132" width="5" style="199" customWidth="1"/>
    <col min="9133" max="9133" width="4.42578125" style="199" customWidth="1"/>
    <col min="9134" max="9135" width="5" style="199" customWidth="1"/>
    <col min="9136" max="9136" width="5.28515625" style="199" customWidth="1"/>
    <col min="9137" max="9137" width="4.85546875" style="199" customWidth="1"/>
    <col min="9138" max="9138" width="5" style="199" customWidth="1"/>
    <col min="9139" max="9139" width="5.28515625" style="199" customWidth="1"/>
    <col min="9140" max="9140" width="4.140625" style="199" customWidth="1"/>
    <col min="9141" max="9141" width="5" style="199" customWidth="1"/>
    <col min="9142" max="9143" width="5.42578125" style="199" customWidth="1"/>
    <col min="9144" max="9144" width="2.5703125" style="199" customWidth="1"/>
    <col min="9145" max="9145" width="1" style="199" customWidth="1"/>
    <col min="9146" max="9147" width="7.5703125" style="199" customWidth="1"/>
    <col min="9148" max="9148" width="1.85546875" style="199" customWidth="1"/>
    <col min="9149" max="9162" width="7.5703125" style="199" customWidth="1"/>
    <col min="9163" max="9377" width="9.140625" style="199"/>
    <col min="9378" max="9378" width="1" style="199" customWidth="1"/>
    <col min="9379" max="9379" width="2.5703125" style="199" customWidth="1"/>
    <col min="9380" max="9380" width="1" style="199" customWidth="1"/>
    <col min="9381" max="9381" width="20.42578125" style="199" customWidth="1"/>
    <col min="9382" max="9383" width="0.5703125" style="199" customWidth="1"/>
    <col min="9384" max="9384" width="5" style="199" customWidth="1"/>
    <col min="9385" max="9385" width="0.42578125" style="199" customWidth="1"/>
    <col min="9386" max="9386" width="5" style="199" customWidth="1"/>
    <col min="9387" max="9387" width="4.28515625" style="199" customWidth="1"/>
    <col min="9388" max="9388" width="5" style="199" customWidth="1"/>
    <col min="9389" max="9389" width="4.42578125" style="199" customWidth="1"/>
    <col min="9390" max="9391" width="5" style="199" customWidth="1"/>
    <col min="9392" max="9392" width="5.28515625" style="199" customWidth="1"/>
    <col min="9393" max="9393" width="4.85546875" style="199" customWidth="1"/>
    <col min="9394" max="9394" width="5" style="199" customWidth="1"/>
    <col min="9395" max="9395" width="5.28515625" style="199" customWidth="1"/>
    <col min="9396" max="9396" width="4.140625" style="199" customWidth="1"/>
    <col min="9397" max="9397" width="5" style="199" customWidth="1"/>
    <col min="9398" max="9399" width="5.42578125" style="199" customWidth="1"/>
    <col min="9400" max="9400" width="2.5703125" style="199" customWidth="1"/>
    <col min="9401" max="9401" width="1" style="199" customWidth="1"/>
    <col min="9402" max="9403" width="7.5703125" style="199" customWidth="1"/>
    <col min="9404" max="9404" width="1.85546875" style="199" customWidth="1"/>
    <col min="9405" max="9418" width="7.5703125" style="199" customWidth="1"/>
    <col min="9419" max="9633" width="9.140625" style="199"/>
    <col min="9634" max="9634" width="1" style="199" customWidth="1"/>
    <col min="9635" max="9635" width="2.5703125" style="199" customWidth="1"/>
    <col min="9636" max="9636" width="1" style="199" customWidth="1"/>
    <col min="9637" max="9637" width="20.42578125" style="199" customWidth="1"/>
    <col min="9638" max="9639" width="0.5703125" style="199" customWidth="1"/>
    <col min="9640" max="9640" width="5" style="199" customWidth="1"/>
    <col min="9641" max="9641" width="0.42578125" style="199" customWidth="1"/>
    <col min="9642" max="9642" width="5" style="199" customWidth="1"/>
    <col min="9643" max="9643" width="4.28515625" style="199" customWidth="1"/>
    <col min="9644" max="9644" width="5" style="199" customWidth="1"/>
    <col min="9645" max="9645" width="4.42578125" style="199" customWidth="1"/>
    <col min="9646" max="9647" width="5" style="199" customWidth="1"/>
    <col min="9648" max="9648" width="5.28515625" style="199" customWidth="1"/>
    <col min="9649" max="9649" width="4.85546875" style="199" customWidth="1"/>
    <col min="9650" max="9650" width="5" style="199" customWidth="1"/>
    <col min="9651" max="9651" width="5.28515625" style="199" customWidth="1"/>
    <col min="9652" max="9652" width="4.140625" style="199" customWidth="1"/>
    <col min="9653" max="9653" width="5" style="199" customWidth="1"/>
    <col min="9654" max="9655" width="5.42578125" style="199" customWidth="1"/>
    <col min="9656" max="9656" width="2.5703125" style="199" customWidth="1"/>
    <col min="9657" max="9657" width="1" style="199" customWidth="1"/>
    <col min="9658" max="9659" width="7.5703125" style="199" customWidth="1"/>
    <col min="9660" max="9660" width="1.85546875" style="199" customWidth="1"/>
    <col min="9661" max="9674" width="7.5703125" style="199" customWidth="1"/>
    <col min="9675" max="9889" width="9.140625" style="199"/>
    <col min="9890" max="9890" width="1" style="199" customWidth="1"/>
    <col min="9891" max="9891" width="2.5703125" style="199" customWidth="1"/>
    <col min="9892" max="9892" width="1" style="199" customWidth="1"/>
    <col min="9893" max="9893" width="20.42578125" style="199" customWidth="1"/>
    <col min="9894" max="9895" width="0.5703125" style="199" customWidth="1"/>
    <col min="9896" max="9896" width="5" style="199" customWidth="1"/>
    <col min="9897" max="9897" width="0.42578125" style="199" customWidth="1"/>
    <col min="9898" max="9898" width="5" style="199" customWidth="1"/>
    <col min="9899" max="9899" width="4.28515625" style="199" customWidth="1"/>
    <col min="9900" max="9900" width="5" style="199" customWidth="1"/>
    <col min="9901" max="9901" width="4.42578125" style="199" customWidth="1"/>
    <col min="9902" max="9903" width="5" style="199" customWidth="1"/>
    <col min="9904" max="9904" width="5.28515625" style="199" customWidth="1"/>
    <col min="9905" max="9905" width="4.85546875" style="199" customWidth="1"/>
    <col min="9906" max="9906" width="5" style="199" customWidth="1"/>
    <col min="9907" max="9907" width="5.28515625" style="199" customWidth="1"/>
    <col min="9908" max="9908" width="4.140625" style="199" customWidth="1"/>
    <col min="9909" max="9909" width="5" style="199" customWidth="1"/>
    <col min="9910" max="9911" width="5.42578125" style="199" customWidth="1"/>
    <col min="9912" max="9912" width="2.5703125" style="199" customWidth="1"/>
    <col min="9913" max="9913" width="1" style="199" customWidth="1"/>
    <col min="9914" max="9915" width="7.5703125" style="199" customWidth="1"/>
    <col min="9916" max="9916" width="1.85546875" style="199" customWidth="1"/>
    <col min="9917" max="9930" width="7.5703125" style="199" customWidth="1"/>
    <col min="9931" max="10145" width="9.140625" style="199"/>
    <col min="10146" max="10146" width="1" style="199" customWidth="1"/>
    <col min="10147" max="10147" width="2.5703125" style="199" customWidth="1"/>
    <col min="10148" max="10148" width="1" style="199" customWidth="1"/>
    <col min="10149" max="10149" width="20.42578125" style="199" customWidth="1"/>
    <col min="10150" max="10151" width="0.5703125" style="199" customWidth="1"/>
    <col min="10152" max="10152" width="5" style="199" customWidth="1"/>
    <col min="10153" max="10153" width="0.42578125" style="199" customWidth="1"/>
    <col min="10154" max="10154" width="5" style="199" customWidth="1"/>
    <col min="10155" max="10155" width="4.28515625" style="199" customWidth="1"/>
    <col min="10156" max="10156" width="5" style="199" customWidth="1"/>
    <col min="10157" max="10157" width="4.42578125" style="199" customWidth="1"/>
    <col min="10158" max="10159" width="5" style="199" customWidth="1"/>
    <col min="10160" max="10160" width="5.28515625" style="199" customWidth="1"/>
    <col min="10161" max="10161" width="4.85546875" style="199" customWidth="1"/>
    <col min="10162" max="10162" width="5" style="199" customWidth="1"/>
    <col min="10163" max="10163" width="5.28515625" style="199" customWidth="1"/>
    <col min="10164" max="10164" width="4.140625" style="199" customWidth="1"/>
    <col min="10165" max="10165" width="5" style="199" customWidth="1"/>
    <col min="10166" max="10167" width="5.42578125" style="199" customWidth="1"/>
    <col min="10168" max="10168" width="2.5703125" style="199" customWidth="1"/>
    <col min="10169" max="10169" width="1" style="199" customWidth="1"/>
    <col min="10170" max="10171" width="7.5703125" style="199" customWidth="1"/>
    <col min="10172" max="10172" width="1.85546875" style="199" customWidth="1"/>
    <col min="10173" max="10186" width="7.5703125" style="199" customWidth="1"/>
    <col min="10187" max="10401" width="9.140625" style="199"/>
    <col min="10402" max="10402" width="1" style="199" customWidth="1"/>
    <col min="10403" max="10403" width="2.5703125" style="199" customWidth="1"/>
    <col min="10404" max="10404" width="1" style="199" customWidth="1"/>
    <col min="10405" max="10405" width="20.42578125" style="199" customWidth="1"/>
    <col min="10406" max="10407" width="0.5703125" style="199" customWidth="1"/>
    <col min="10408" max="10408" width="5" style="199" customWidth="1"/>
    <col min="10409" max="10409" width="0.42578125" style="199" customWidth="1"/>
    <col min="10410" max="10410" width="5" style="199" customWidth="1"/>
    <col min="10411" max="10411" width="4.28515625" style="199" customWidth="1"/>
    <col min="10412" max="10412" width="5" style="199" customWidth="1"/>
    <col min="10413" max="10413" width="4.42578125" style="199" customWidth="1"/>
    <col min="10414" max="10415" width="5" style="199" customWidth="1"/>
    <col min="10416" max="10416" width="5.28515625" style="199" customWidth="1"/>
    <col min="10417" max="10417" width="4.85546875" style="199" customWidth="1"/>
    <col min="10418" max="10418" width="5" style="199" customWidth="1"/>
    <col min="10419" max="10419" width="5.28515625" style="199" customWidth="1"/>
    <col min="10420" max="10420" width="4.140625" style="199" customWidth="1"/>
    <col min="10421" max="10421" width="5" style="199" customWidth="1"/>
    <col min="10422" max="10423" width="5.42578125" style="199" customWidth="1"/>
    <col min="10424" max="10424" width="2.5703125" style="199" customWidth="1"/>
    <col min="10425" max="10425" width="1" style="199" customWidth="1"/>
    <col min="10426" max="10427" width="7.5703125" style="199" customWidth="1"/>
    <col min="10428" max="10428" width="1.85546875" style="199" customWidth="1"/>
    <col min="10429" max="10442" width="7.5703125" style="199" customWidth="1"/>
    <col min="10443" max="10657" width="9.140625" style="199"/>
    <col min="10658" max="10658" width="1" style="199" customWidth="1"/>
    <col min="10659" max="10659" width="2.5703125" style="199" customWidth="1"/>
    <col min="10660" max="10660" width="1" style="199" customWidth="1"/>
    <col min="10661" max="10661" width="20.42578125" style="199" customWidth="1"/>
    <col min="10662" max="10663" width="0.5703125" style="199" customWidth="1"/>
    <col min="10664" max="10664" width="5" style="199" customWidth="1"/>
    <col min="10665" max="10665" width="0.42578125" style="199" customWidth="1"/>
    <col min="10666" max="10666" width="5" style="199" customWidth="1"/>
    <col min="10667" max="10667" width="4.28515625" style="199" customWidth="1"/>
    <col min="10668" max="10668" width="5" style="199" customWidth="1"/>
    <col min="10669" max="10669" width="4.42578125" style="199" customWidth="1"/>
    <col min="10670" max="10671" width="5" style="199" customWidth="1"/>
    <col min="10672" max="10672" width="5.28515625" style="199" customWidth="1"/>
    <col min="10673" max="10673" width="4.85546875" style="199" customWidth="1"/>
    <col min="10674" max="10674" width="5" style="199" customWidth="1"/>
    <col min="10675" max="10675" width="5.28515625" style="199" customWidth="1"/>
    <col min="10676" max="10676" width="4.140625" style="199" customWidth="1"/>
    <col min="10677" max="10677" width="5" style="199" customWidth="1"/>
    <col min="10678" max="10679" width="5.42578125" style="199" customWidth="1"/>
    <col min="10680" max="10680" width="2.5703125" style="199" customWidth="1"/>
    <col min="10681" max="10681" width="1" style="199" customWidth="1"/>
    <col min="10682" max="10683" width="7.5703125" style="199" customWidth="1"/>
    <col min="10684" max="10684" width="1.85546875" style="199" customWidth="1"/>
    <col min="10685" max="10698" width="7.5703125" style="199" customWidth="1"/>
    <col min="10699" max="10913" width="9.140625" style="199"/>
    <col min="10914" max="10914" width="1" style="199" customWidth="1"/>
    <col min="10915" max="10915" width="2.5703125" style="199" customWidth="1"/>
    <col min="10916" max="10916" width="1" style="199" customWidth="1"/>
    <col min="10917" max="10917" width="20.42578125" style="199" customWidth="1"/>
    <col min="10918" max="10919" width="0.5703125" style="199" customWidth="1"/>
    <col min="10920" max="10920" width="5" style="199" customWidth="1"/>
    <col min="10921" max="10921" width="0.42578125" style="199" customWidth="1"/>
    <col min="10922" max="10922" width="5" style="199" customWidth="1"/>
    <col min="10923" max="10923" width="4.28515625" style="199" customWidth="1"/>
    <col min="10924" max="10924" width="5" style="199" customWidth="1"/>
    <col min="10925" max="10925" width="4.42578125" style="199" customWidth="1"/>
    <col min="10926" max="10927" width="5" style="199" customWidth="1"/>
    <col min="10928" max="10928" width="5.28515625" style="199" customWidth="1"/>
    <col min="10929" max="10929" width="4.85546875" style="199" customWidth="1"/>
    <col min="10930" max="10930" width="5" style="199" customWidth="1"/>
    <col min="10931" max="10931" width="5.28515625" style="199" customWidth="1"/>
    <col min="10932" max="10932" width="4.140625" style="199" customWidth="1"/>
    <col min="10933" max="10933" width="5" style="199" customWidth="1"/>
    <col min="10934" max="10935" width="5.42578125" style="199" customWidth="1"/>
    <col min="10936" max="10936" width="2.5703125" style="199" customWidth="1"/>
    <col min="10937" max="10937" width="1" style="199" customWidth="1"/>
    <col min="10938" max="10939" width="7.5703125" style="199" customWidth="1"/>
    <col min="10940" max="10940" width="1.85546875" style="199" customWidth="1"/>
    <col min="10941" max="10954" width="7.5703125" style="199" customWidth="1"/>
    <col min="10955" max="11169" width="9.140625" style="199"/>
    <col min="11170" max="11170" width="1" style="199" customWidth="1"/>
    <col min="11171" max="11171" width="2.5703125" style="199" customWidth="1"/>
    <col min="11172" max="11172" width="1" style="199" customWidth="1"/>
    <col min="11173" max="11173" width="20.42578125" style="199" customWidth="1"/>
    <col min="11174" max="11175" width="0.5703125" style="199" customWidth="1"/>
    <col min="11176" max="11176" width="5" style="199" customWidth="1"/>
    <col min="11177" max="11177" width="0.42578125" style="199" customWidth="1"/>
    <col min="11178" max="11178" width="5" style="199" customWidth="1"/>
    <col min="11179" max="11179" width="4.28515625" style="199" customWidth="1"/>
    <col min="11180" max="11180" width="5" style="199" customWidth="1"/>
    <col min="11181" max="11181" width="4.42578125" style="199" customWidth="1"/>
    <col min="11182" max="11183" width="5" style="199" customWidth="1"/>
    <col min="11184" max="11184" width="5.28515625" style="199" customWidth="1"/>
    <col min="11185" max="11185" width="4.85546875" style="199" customWidth="1"/>
    <col min="11186" max="11186" width="5" style="199" customWidth="1"/>
    <col min="11187" max="11187" width="5.28515625" style="199" customWidth="1"/>
    <col min="11188" max="11188" width="4.140625" style="199" customWidth="1"/>
    <col min="11189" max="11189" width="5" style="199" customWidth="1"/>
    <col min="11190" max="11191" width="5.42578125" style="199" customWidth="1"/>
    <col min="11192" max="11192" width="2.5703125" style="199" customWidth="1"/>
    <col min="11193" max="11193" width="1" style="199" customWidth="1"/>
    <col min="11194" max="11195" width="7.5703125" style="199" customWidth="1"/>
    <col min="11196" max="11196" width="1.85546875" style="199" customWidth="1"/>
    <col min="11197" max="11210" width="7.5703125" style="199" customWidth="1"/>
    <col min="11211" max="11425" width="9.140625" style="199"/>
    <col min="11426" max="11426" width="1" style="199" customWidth="1"/>
    <col min="11427" max="11427" width="2.5703125" style="199" customWidth="1"/>
    <col min="11428" max="11428" width="1" style="199" customWidth="1"/>
    <col min="11429" max="11429" width="20.42578125" style="199" customWidth="1"/>
    <col min="11430" max="11431" width="0.5703125" style="199" customWidth="1"/>
    <col min="11432" max="11432" width="5" style="199" customWidth="1"/>
    <col min="11433" max="11433" width="0.42578125" style="199" customWidth="1"/>
    <col min="11434" max="11434" width="5" style="199" customWidth="1"/>
    <col min="11435" max="11435" width="4.28515625" style="199" customWidth="1"/>
    <col min="11436" max="11436" width="5" style="199" customWidth="1"/>
    <col min="11437" max="11437" width="4.42578125" style="199" customWidth="1"/>
    <col min="11438" max="11439" width="5" style="199" customWidth="1"/>
    <col min="11440" max="11440" width="5.28515625" style="199" customWidth="1"/>
    <col min="11441" max="11441" width="4.85546875" style="199" customWidth="1"/>
    <col min="11442" max="11442" width="5" style="199" customWidth="1"/>
    <col min="11443" max="11443" width="5.28515625" style="199" customWidth="1"/>
    <col min="11444" max="11444" width="4.140625" style="199" customWidth="1"/>
    <col min="11445" max="11445" width="5" style="199" customWidth="1"/>
    <col min="11446" max="11447" width="5.42578125" style="199" customWidth="1"/>
    <col min="11448" max="11448" width="2.5703125" style="199" customWidth="1"/>
    <col min="11449" max="11449" width="1" style="199" customWidth="1"/>
    <col min="11450" max="11451" width="7.5703125" style="199" customWidth="1"/>
    <col min="11452" max="11452" width="1.85546875" style="199" customWidth="1"/>
    <col min="11453" max="11466" width="7.5703125" style="199" customWidth="1"/>
    <col min="11467" max="11681" width="9.140625" style="199"/>
    <col min="11682" max="11682" width="1" style="199" customWidth="1"/>
    <col min="11683" max="11683" width="2.5703125" style="199" customWidth="1"/>
    <col min="11684" max="11684" width="1" style="199" customWidth="1"/>
    <col min="11685" max="11685" width="20.42578125" style="199" customWidth="1"/>
    <col min="11686" max="11687" width="0.5703125" style="199" customWidth="1"/>
    <col min="11688" max="11688" width="5" style="199" customWidth="1"/>
    <col min="11689" max="11689" width="0.42578125" style="199" customWidth="1"/>
    <col min="11690" max="11690" width="5" style="199" customWidth="1"/>
    <col min="11691" max="11691" width="4.28515625" style="199" customWidth="1"/>
    <col min="11692" max="11692" width="5" style="199" customWidth="1"/>
    <col min="11693" max="11693" width="4.42578125" style="199" customWidth="1"/>
    <col min="11694" max="11695" width="5" style="199" customWidth="1"/>
    <col min="11696" max="11696" width="5.28515625" style="199" customWidth="1"/>
    <col min="11697" max="11697" width="4.85546875" style="199" customWidth="1"/>
    <col min="11698" max="11698" width="5" style="199" customWidth="1"/>
    <col min="11699" max="11699" width="5.28515625" style="199" customWidth="1"/>
    <col min="11700" max="11700" width="4.140625" style="199" customWidth="1"/>
    <col min="11701" max="11701" width="5" style="199" customWidth="1"/>
    <col min="11702" max="11703" width="5.42578125" style="199" customWidth="1"/>
    <col min="11704" max="11704" width="2.5703125" style="199" customWidth="1"/>
    <col min="11705" max="11705" width="1" style="199" customWidth="1"/>
    <col min="11706" max="11707" width="7.5703125" style="199" customWidth="1"/>
    <col min="11708" max="11708" width="1.85546875" style="199" customWidth="1"/>
    <col min="11709" max="11722" width="7.5703125" style="199" customWidth="1"/>
    <col min="11723" max="11937" width="9.140625" style="199"/>
    <col min="11938" max="11938" width="1" style="199" customWidth="1"/>
    <col min="11939" max="11939" width="2.5703125" style="199" customWidth="1"/>
    <col min="11940" max="11940" width="1" style="199" customWidth="1"/>
    <col min="11941" max="11941" width="20.42578125" style="199" customWidth="1"/>
    <col min="11942" max="11943" width="0.5703125" style="199" customWidth="1"/>
    <col min="11944" max="11944" width="5" style="199" customWidth="1"/>
    <col min="11945" max="11945" width="0.42578125" style="199" customWidth="1"/>
    <col min="11946" max="11946" width="5" style="199" customWidth="1"/>
    <col min="11947" max="11947" width="4.28515625" style="199" customWidth="1"/>
    <col min="11948" max="11948" width="5" style="199" customWidth="1"/>
    <col min="11949" max="11949" width="4.42578125" style="199" customWidth="1"/>
    <col min="11950" max="11951" width="5" style="199" customWidth="1"/>
    <col min="11952" max="11952" width="5.28515625" style="199" customWidth="1"/>
    <col min="11953" max="11953" width="4.85546875" style="199" customWidth="1"/>
    <col min="11954" max="11954" width="5" style="199" customWidth="1"/>
    <col min="11955" max="11955" width="5.28515625" style="199" customWidth="1"/>
    <col min="11956" max="11956" width="4.140625" style="199" customWidth="1"/>
    <col min="11957" max="11957" width="5" style="199" customWidth="1"/>
    <col min="11958" max="11959" width="5.42578125" style="199" customWidth="1"/>
    <col min="11960" max="11960" width="2.5703125" style="199" customWidth="1"/>
    <col min="11961" max="11961" width="1" style="199" customWidth="1"/>
    <col min="11962" max="11963" width="7.5703125" style="199" customWidth="1"/>
    <col min="11964" max="11964" width="1.85546875" style="199" customWidth="1"/>
    <col min="11965" max="11978" width="7.5703125" style="199" customWidth="1"/>
    <col min="11979" max="12193" width="9.140625" style="199"/>
    <col min="12194" max="12194" width="1" style="199" customWidth="1"/>
    <col min="12195" max="12195" width="2.5703125" style="199" customWidth="1"/>
    <col min="12196" max="12196" width="1" style="199" customWidth="1"/>
    <col min="12197" max="12197" width="20.42578125" style="199" customWidth="1"/>
    <col min="12198" max="12199" width="0.5703125" style="199" customWidth="1"/>
    <col min="12200" max="12200" width="5" style="199" customWidth="1"/>
    <col min="12201" max="12201" width="0.42578125" style="199" customWidth="1"/>
    <col min="12202" max="12202" width="5" style="199" customWidth="1"/>
    <col min="12203" max="12203" width="4.28515625" style="199" customWidth="1"/>
    <col min="12204" max="12204" width="5" style="199" customWidth="1"/>
    <col min="12205" max="12205" width="4.42578125" style="199" customWidth="1"/>
    <col min="12206" max="12207" width="5" style="199" customWidth="1"/>
    <col min="12208" max="12208" width="5.28515625" style="199" customWidth="1"/>
    <col min="12209" max="12209" width="4.85546875" style="199" customWidth="1"/>
    <col min="12210" max="12210" width="5" style="199" customWidth="1"/>
    <col min="12211" max="12211" width="5.28515625" style="199" customWidth="1"/>
    <col min="12212" max="12212" width="4.140625" style="199" customWidth="1"/>
    <col min="12213" max="12213" width="5" style="199" customWidth="1"/>
    <col min="12214" max="12215" width="5.42578125" style="199" customWidth="1"/>
    <col min="12216" max="12216" width="2.5703125" style="199" customWidth="1"/>
    <col min="12217" max="12217" width="1" style="199" customWidth="1"/>
    <col min="12218" max="12219" width="7.5703125" style="199" customWidth="1"/>
    <col min="12220" max="12220" width="1.85546875" style="199" customWidth="1"/>
    <col min="12221" max="12234" width="7.5703125" style="199" customWidth="1"/>
    <col min="12235" max="12449" width="9.140625" style="199"/>
    <col min="12450" max="12450" width="1" style="199" customWidth="1"/>
    <col min="12451" max="12451" width="2.5703125" style="199" customWidth="1"/>
    <col min="12452" max="12452" width="1" style="199" customWidth="1"/>
    <col min="12453" max="12453" width="20.42578125" style="199" customWidth="1"/>
    <col min="12454" max="12455" width="0.5703125" style="199" customWidth="1"/>
    <col min="12456" max="12456" width="5" style="199" customWidth="1"/>
    <col min="12457" max="12457" width="0.42578125" style="199" customWidth="1"/>
    <col min="12458" max="12458" width="5" style="199" customWidth="1"/>
    <col min="12459" max="12459" width="4.28515625" style="199" customWidth="1"/>
    <col min="12460" max="12460" width="5" style="199" customWidth="1"/>
    <col min="12461" max="12461" width="4.42578125" style="199" customWidth="1"/>
    <col min="12462" max="12463" width="5" style="199" customWidth="1"/>
    <col min="12464" max="12464" width="5.28515625" style="199" customWidth="1"/>
    <col min="12465" max="12465" width="4.85546875" style="199" customWidth="1"/>
    <col min="12466" max="12466" width="5" style="199" customWidth="1"/>
    <col min="12467" max="12467" width="5.28515625" style="199" customWidth="1"/>
    <col min="12468" max="12468" width="4.140625" style="199" customWidth="1"/>
    <col min="12469" max="12469" width="5" style="199" customWidth="1"/>
    <col min="12470" max="12471" width="5.42578125" style="199" customWidth="1"/>
    <col min="12472" max="12472" width="2.5703125" style="199" customWidth="1"/>
    <col min="12473" max="12473" width="1" style="199" customWidth="1"/>
    <col min="12474" max="12475" width="7.5703125" style="199" customWidth="1"/>
    <col min="12476" max="12476" width="1.85546875" style="199" customWidth="1"/>
    <col min="12477" max="12490" width="7.5703125" style="199" customWidth="1"/>
    <col min="12491" max="12705" width="9.140625" style="199"/>
    <col min="12706" max="12706" width="1" style="199" customWidth="1"/>
    <col min="12707" max="12707" width="2.5703125" style="199" customWidth="1"/>
    <col min="12708" max="12708" width="1" style="199" customWidth="1"/>
    <col min="12709" max="12709" width="20.42578125" style="199" customWidth="1"/>
    <col min="12710" max="12711" width="0.5703125" style="199" customWidth="1"/>
    <col min="12712" max="12712" width="5" style="199" customWidth="1"/>
    <col min="12713" max="12713" width="0.42578125" style="199" customWidth="1"/>
    <col min="12714" max="12714" width="5" style="199" customWidth="1"/>
    <col min="12715" max="12715" width="4.28515625" style="199" customWidth="1"/>
    <col min="12716" max="12716" width="5" style="199" customWidth="1"/>
    <col min="12717" max="12717" width="4.42578125" style="199" customWidth="1"/>
    <col min="12718" max="12719" width="5" style="199" customWidth="1"/>
    <col min="12720" max="12720" width="5.28515625" style="199" customWidth="1"/>
    <col min="12721" max="12721" width="4.85546875" style="199" customWidth="1"/>
    <col min="12722" max="12722" width="5" style="199" customWidth="1"/>
    <col min="12723" max="12723" width="5.28515625" style="199" customWidth="1"/>
    <col min="12724" max="12724" width="4.140625" style="199" customWidth="1"/>
    <col min="12725" max="12725" width="5" style="199" customWidth="1"/>
    <col min="12726" max="12727" width="5.42578125" style="199" customWidth="1"/>
    <col min="12728" max="12728" width="2.5703125" style="199" customWidth="1"/>
    <col min="12729" max="12729" width="1" style="199" customWidth="1"/>
    <col min="12730" max="12731" width="7.5703125" style="199" customWidth="1"/>
    <col min="12732" max="12732" width="1.85546875" style="199" customWidth="1"/>
    <col min="12733" max="12746" width="7.5703125" style="199" customWidth="1"/>
    <col min="12747" max="12961" width="9.140625" style="199"/>
    <col min="12962" max="12962" width="1" style="199" customWidth="1"/>
    <col min="12963" max="12963" width="2.5703125" style="199" customWidth="1"/>
    <col min="12964" max="12964" width="1" style="199" customWidth="1"/>
    <col min="12965" max="12965" width="20.42578125" style="199" customWidth="1"/>
    <col min="12966" max="12967" width="0.5703125" style="199" customWidth="1"/>
    <col min="12968" max="12968" width="5" style="199" customWidth="1"/>
    <col min="12969" max="12969" width="0.42578125" style="199" customWidth="1"/>
    <col min="12970" max="12970" width="5" style="199" customWidth="1"/>
    <col min="12971" max="12971" width="4.28515625" style="199" customWidth="1"/>
    <col min="12972" max="12972" width="5" style="199" customWidth="1"/>
    <col min="12973" max="12973" width="4.42578125" style="199" customWidth="1"/>
    <col min="12974" max="12975" width="5" style="199" customWidth="1"/>
    <col min="12976" max="12976" width="5.28515625" style="199" customWidth="1"/>
    <col min="12977" max="12977" width="4.85546875" style="199" customWidth="1"/>
    <col min="12978" max="12978" width="5" style="199" customWidth="1"/>
    <col min="12979" max="12979" width="5.28515625" style="199" customWidth="1"/>
    <col min="12980" max="12980" width="4.140625" style="199" customWidth="1"/>
    <col min="12981" max="12981" width="5" style="199" customWidth="1"/>
    <col min="12982" max="12983" width="5.42578125" style="199" customWidth="1"/>
    <col min="12984" max="12984" width="2.5703125" style="199" customWidth="1"/>
    <col min="12985" max="12985" width="1" style="199" customWidth="1"/>
    <col min="12986" max="12987" width="7.5703125" style="199" customWidth="1"/>
    <col min="12988" max="12988" width="1.85546875" style="199" customWidth="1"/>
    <col min="12989" max="13002" width="7.5703125" style="199" customWidth="1"/>
    <col min="13003" max="13217" width="9.140625" style="199"/>
    <col min="13218" max="13218" width="1" style="199" customWidth="1"/>
    <col min="13219" max="13219" width="2.5703125" style="199" customWidth="1"/>
    <col min="13220" max="13220" width="1" style="199" customWidth="1"/>
    <col min="13221" max="13221" width="20.42578125" style="199" customWidth="1"/>
    <col min="13222" max="13223" width="0.5703125" style="199" customWidth="1"/>
    <col min="13224" max="13224" width="5" style="199" customWidth="1"/>
    <col min="13225" max="13225" width="0.42578125" style="199" customWidth="1"/>
    <col min="13226" max="13226" width="5" style="199" customWidth="1"/>
    <col min="13227" max="13227" width="4.28515625" style="199" customWidth="1"/>
    <col min="13228" max="13228" width="5" style="199" customWidth="1"/>
    <col min="13229" max="13229" width="4.42578125" style="199" customWidth="1"/>
    <col min="13230" max="13231" width="5" style="199" customWidth="1"/>
    <col min="13232" max="13232" width="5.28515625" style="199" customWidth="1"/>
    <col min="13233" max="13233" width="4.85546875" style="199" customWidth="1"/>
    <col min="13234" max="13234" width="5" style="199" customWidth="1"/>
    <col min="13235" max="13235" width="5.28515625" style="199" customWidth="1"/>
    <col min="13236" max="13236" width="4.140625" style="199" customWidth="1"/>
    <col min="13237" max="13237" width="5" style="199" customWidth="1"/>
    <col min="13238" max="13239" width="5.42578125" style="199" customWidth="1"/>
    <col min="13240" max="13240" width="2.5703125" style="199" customWidth="1"/>
    <col min="13241" max="13241" width="1" style="199" customWidth="1"/>
    <col min="13242" max="13243" width="7.5703125" style="199" customWidth="1"/>
    <col min="13244" max="13244" width="1.85546875" style="199" customWidth="1"/>
    <col min="13245" max="13258" width="7.5703125" style="199" customWidth="1"/>
    <col min="13259" max="13473" width="9.140625" style="199"/>
    <col min="13474" max="13474" width="1" style="199" customWidth="1"/>
    <col min="13475" max="13475" width="2.5703125" style="199" customWidth="1"/>
    <col min="13476" max="13476" width="1" style="199" customWidth="1"/>
    <col min="13477" max="13477" width="20.42578125" style="199" customWidth="1"/>
    <col min="13478" max="13479" width="0.5703125" style="199" customWidth="1"/>
    <col min="13480" max="13480" width="5" style="199" customWidth="1"/>
    <col min="13481" max="13481" width="0.42578125" style="199" customWidth="1"/>
    <col min="13482" max="13482" width="5" style="199" customWidth="1"/>
    <col min="13483" max="13483" width="4.28515625" style="199" customWidth="1"/>
    <col min="13484" max="13484" width="5" style="199" customWidth="1"/>
    <col min="13485" max="13485" width="4.42578125" style="199" customWidth="1"/>
    <col min="13486" max="13487" width="5" style="199" customWidth="1"/>
    <col min="13488" max="13488" width="5.28515625" style="199" customWidth="1"/>
    <col min="13489" max="13489" width="4.85546875" style="199" customWidth="1"/>
    <col min="13490" max="13490" width="5" style="199" customWidth="1"/>
    <col min="13491" max="13491" width="5.28515625" style="199" customWidth="1"/>
    <col min="13492" max="13492" width="4.140625" style="199" customWidth="1"/>
    <col min="13493" max="13493" width="5" style="199" customWidth="1"/>
    <col min="13494" max="13495" width="5.42578125" style="199" customWidth="1"/>
    <col min="13496" max="13496" width="2.5703125" style="199" customWidth="1"/>
    <col min="13497" max="13497" width="1" style="199" customWidth="1"/>
    <col min="13498" max="13499" width="7.5703125" style="199" customWidth="1"/>
    <col min="13500" max="13500" width="1.85546875" style="199" customWidth="1"/>
    <col min="13501" max="13514" width="7.5703125" style="199" customWidth="1"/>
    <col min="13515" max="13729" width="9.140625" style="199"/>
    <col min="13730" max="13730" width="1" style="199" customWidth="1"/>
    <col min="13731" max="13731" width="2.5703125" style="199" customWidth="1"/>
    <col min="13732" max="13732" width="1" style="199" customWidth="1"/>
    <col min="13733" max="13733" width="20.42578125" style="199" customWidth="1"/>
    <col min="13734" max="13735" width="0.5703125" style="199" customWidth="1"/>
    <col min="13736" max="13736" width="5" style="199" customWidth="1"/>
    <col min="13737" max="13737" width="0.42578125" style="199" customWidth="1"/>
    <col min="13738" max="13738" width="5" style="199" customWidth="1"/>
    <col min="13739" max="13739" width="4.28515625" style="199" customWidth="1"/>
    <col min="13740" max="13740" width="5" style="199" customWidth="1"/>
    <col min="13741" max="13741" width="4.42578125" style="199" customWidth="1"/>
    <col min="13742" max="13743" width="5" style="199" customWidth="1"/>
    <col min="13744" max="13744" width="5.28515625" style="199" customWidth="1"/>
    <col min="13745" max="13745" width="4.85546875" style="199" customWidth="1"/>
    <col min="13746" max="13746" width="5" style="199" customWidth="1"/>
    <col min="13747" max="13747" width="5.28515625" style="199" customWidth="1"/>
    <col min="13748" max="13748" width="4.140625" style="199" customWidth="1"/>
    <col min="13749" max="13749" width="5" style="199" customWidth="1"/>
    <col min="13750" max="13751" width="5.42578125" style="199" customWidth="1"/>
    <col min="13752" max="13752" width="2.5703125" style="199" customWidth="1"/>
    <col min="13753" max="13753" width="1" style="199" customWidth="1"/>
    <col min="13754" max="13755" width="7.5703125" style="199" customWidth="1"/>
    <col min="13756" max="13756" width="1.85546875" style="199" customWidth="1"/>
    <col min="13757" max="13770" width="7.5703125" style="199" customWidth="1"/>
    <col min="13771" max="13985" width="9.140625" style="199"/>
    <col min="13986" max="13986" width="1" style="199" customWidth="1"/>
    <col min="13987" max="13987" width="2.5703125" style="199" customWidth="1"/>
    <col min="13988" max="13988" width="1" style="199" customWidth="1"/>
    <col min="13989" max="13989" width="20.42578125" style="199" customWidth="1"/>
    <col min="13990" max="13991" width="0.5703125" style="199" customWidth="1"/>
    <col min="13992" max="13992" width="5" style="199" customWidth="1"/>
    <col min="13993" max="13993" width="0.42578125" style="199" customWidth="1"/>
    <col min="13994" max="13994" width="5" style="199" customWidth="1"/>
    <col min="13995" max="13995" width="4.28515625" style="199" customWidth="1"/>
    <col min="13996" max="13996" width="5" style="199" customWidth="1"/>
    <col min="13997" max="13997" width="4.42578125" style="199" customWidth="1"/>
    <col min="13998" max="13999" width="5" style="199" customWidth="1"/>
    <col min="14000" max="14000" width="5.28515625" style="199" customWidth="1"/>
    <col min="14001" max="14001" width="4.85546875" style="199" customWidth="1"/>
    <col min="14002" max="14002" width="5" style="199" customWidth="1"/>
    <col min="14003" max="14003" width="5.28515625" style="199" customWidth="1"/>
    <col min="14004" max="14004" width="4.140625" style="199" customWidth="1"/>
    <col min="14005" max="14005" width="5" style="199" customWidth="1"/>
    <col min="14006" max="14007" width="5.42578125" style="199" customWidth="1"/>
    <col min="14008" max="14008" width="2.5703125" style="199" customWidth="1"/>
    <col min="14009" max="14009" width="1" style="199" customWidth="1"/>
    <col min="14010" max="14011" width="7.5703125" style="199" customWidth="1"/>
    <col min="14012" max="14012" width="1.85546875" style="199" customWidth="1"/>
    <col min="14013" max="14026" width="7.5703125" style="199" customWidth="1"/>
    <col min="14027" max="14241" width="9.140625" style="199"/>
    <col min="14242" max="14242" width="1" style="199" customWidth="1"/>
    <col min="14243" max="14243" width="2.5703125" style="199" customWidth="1"/>
    <col min="14244" max="14244" width="1" style="199" customWidth="1"/>
    <col min="14245" max="14245" width="20.42578125" style="199" customWidth="1"/>
    <col min="14246" max="14247" width="0.5703125" style="199" customWidth="1"/>
    <col min="14248" max="14248" width="5" style="199" customWidth="1"/>
    <col min="14249" max="14249" width="0.42578125" style="199" customWidth="1"/>
    <col min="14250" max="14250" width="5" style="199" customWidth="1"/>
    <col min="14251" max="14251" width="4.28515625" style="199" customWidth="1"/>
    <col min="14252" max="14252" width="5" style="199" customWidth="1"/>
    <col min="14253" max="14253" width="4.42578125" style="199" customWidth="1"/>
    <col min="14254" max="14255" width="5" style="199" customWidth="1"/>
    <col min="14256" max="14256" width="5.28515625" style="199" customWidth="1"/>
    <col min="14257" max="14257" width="4.85546875" style="199" customWidth="1"/>
    <col min="14258" max="14258" width="5" style="199" customWidth="1"/>
    <col min="14259" max="14259" width="5.28515625" style="199" customWidth="1"/>
    <col min="14260" max="14260" width="4.140625" style="199" customWidth="1"/>
    <col min="14261" max="14261" width="5" style="199" customWidth="1"/>
    <col min="14262" max="14263" width="5.42578125" style="199" customWidth="1"/>
    <col min="14264" max="14264" width="2.5703125" style="199" customWidth="1"/>
    <col min="14265" max="14265" width="1" style="199" customWidth="1"/>
    <col min="14266" max="14267" width="7.5703125" style="199" customWidth="1"/>
    <col min="14268" max="14268" width="1.85546875" style="199" customWidth="1"/>
    <col min="14269" max="14282" width="7.5703125" style="199" customWidth="1"/>
    <col min="14283" max="14497" width="9.140625" style="199"/>
    <col min="14498" max="14498" width="1" style="199" customWidth="1"/>
    <col min="14499" max="14499" width="2.5703125" style="199" customWidth="1"/>
    <col min="14500" max="14500" width="1" style="199" customWidth="1"/>
    <col min="14501" max="14501" width="20.42578125" style="199" customWidth="1"/>
    <col min="14502" max="14503" width="0.5703125" style="199" customWidth="1"/>
    <col min="14504" max="14504" width="5" style="199" customWidth="1"/>
    <col min="14505" max="14505" width="0.42578125" style="199" customWidth="1"/>
    <col min="14506" max="14506" width="5" style="199" customWidth="1"/>
    <col min="14507" max="14507" width="4.28515625" style="199" customWidth="1"/>
    <col min="14508" max="14508" width="5" style="199" customWidth="1"/>
    <col min="14509" max="14509" width="4.42578125" style="199" customWidth="1"/>
    <col min="14510" max="14511" width="5" style="199" customWidth="1"/>
    <col min="14512" max="14512" width="5.28515625" style="199" customWidth="1"/>
    <col min="14513" max="14513" width="4.85546875" style="199" customWidth="1"/>
    <col min="14514" max="14514" width="5" style="199" customWidth="1"/>
    <col min="14515" max="14515" width="5.28515625" style="199" customWidth="1"/>
    <col min="14516" max="14516" width="4.140625" style="199" customWidth="1"/>
    <col min="14517" max="14517" width="5" style="199" customWidth="1"/>
    <col min="14518" max="14519" width="5.42578125" style="199" customWidth="1"/>
    <col min="14520" max="14520" width="2.5703125" style="199" customWidth="1"/>
    <col min="14521" max="14521" width="1" style="199" customWidth="1"/>
    <col min="14522" max="14523" width="7.5703125" style="199" customWidth="1"/>
    <col min="14524" max="14524" width="1.85546875" style="199" customWidth="1"/>
    <col min="14525" max="14538" width="7.5703125" style="199" customWidth="1"/>
    <col min="14539" max="14753" width="9.140625" style="199"/>
    <col min="14754" max="14754" width="1" style="199" customWidth="1"/>
    <col min="14755" max="14755" width="2.5703125" style="199" customWidth="1"/>
    <col min="14756" max="14756" width="1" style="199" customWidth="1"/>
    <col min="14757" max="14757" width="20.42578125" style="199" customWidth="1"/>
    <col min="14758" max="14759" width="0.5703125" style="199" customWidth="1"/>
    <col min="14760" max="14760" width="5" style="199" customWidth="1"/>
    <col min="14761" max="14761" width="0.42578125" style="199" customWidth="1"/>
    <col min="14762" max="14762" width="5" style="199" customWidth="1"/>
    <col min="14763" max="14763" width="4.28515625" style="199" customWidth="1"/>
    <col min="14764" max="14764" width="5" style="199" customWidth="1"/>
    <col min="14765" max="14765" width="4.42578125" style="199" customWidth="1"/>
    <col min="14766" max="14767" width="5" style="199" customWidth="1"/>
    <col min="14768" max="14768" width="5.28515625" style="199" customWidth="1"/>
    <col min="14769" max="14769" width="4.85546875" style="199" customWidth="1"/>
    <col min="14770" max="14770" width="5" style="199" customWidth="1"/>
    <col min="14771" max="14771" width="5.28515625" style="199" customWidth="1"/>
    <col min="14772" max="14772" width="4.140625" style="199" customWidth="1"/>
    <col min="14773" max="14773" width="5" style="199" customWidth="1"/>
    <col min="14774" max="14775" width="5.42578125" style="199" customWidth="1"/>
    <col min="14776" max="14776" width="2.5703125" style="199" customWidth="1"/>
    <col min="14777" max="14777" width="1" style="199" customWidth="1"/>
    <col min="14778" max="14779" width="7.5703125" style="199" customWidth="1"/>
    <col min="14780" max="14780" width="1.85546875" style="199" customWidth="1"/>
    <col min="14781" max="14794" width="7.5703125" style="199" customWidth="1"/>
    <col min="14795" max="15009" width="9.140625" style="199"/>
    <col min="15010" max="15010" width="1" style="199" customWidth="1"/>
    <col min="15011" max="15011" width="2.5703125" style="199" customWidth="1"/>
    <col min="15012" max="15012" width="1" style="199" customWidth="1"/>
    <col min="15013" max="15013" width="20.42578125" style="199" customWidth="1"/>
    <col min="15014" max="15015" width="0.5703125" style="199" customWidth="1"/>
    <col min="15016" max="15016" width="5" style="199" customWidth="1"/>
    <col min="15017" max="15017" width="0.42578125" style="199" customWidth="1"/>
    <col min="15018" max="15018" width="5" style="199" customWidth="1"/>
    <col min="15019" max="15019" width="4.28515625" style="199" customWidth="1"/>
    <col min="15020" max="15020" width="5" style="199" customWidth="1"/>
    <col min="15021" max="15021" width="4.42578125" style="199" customWidth="1"/>
    <col min="15022" max="15023" width="5" style="199" customWidth="1"/>
    <col min="15024" max="15024" width="5.28515625" style="199" customWidth="1"/>
    <col min="15025" max="15025" width="4.85546875" style="199" customWidth="1"/>
    <col min="15026" max="15026" width="5" style="199" customWidth="1"/>
    <col min="15027" max="15027" width="5.28515625" style="199" customWidth="1"/>
    <col min="15028" max="15028" width="4.140625" style="199" customWidth="1"/>
    <col min="15029" max="15029" width="5" style="199" customWidth="1"/>
    <col min="15030" max="15031" width="5.42578125" style="199" customWidth="1"/>
    <col min="15032" max="15032" width="2.5703125" style="199" customWidth="1"/>
    <col min="15033" max="15033" width="1" style="199" customWidth="1"/>
    <col min="15034" max="15035" width="7.5703125" style="199" customWidth="1"/>
    <col min="15036" max="15036" width="1.85546875" style="199" customWidth="1"/>
    <col min="15037" max="15050" width="7.5703125" style="199" customWidth="1"/>
    <col min="15051" max="15265" width="9.140625" style="199"/>
    <col min="15266" max="15266" width="1" style="199" customWidth="1"/>
    <col min="15267" max="15267" width="2.5703125" style="199" customWidth="1"/>
    <col min="15268" max="15268" width="1" style="199" customWidth="1"/>
    <col min="15269" max="15269" width="20.42578125" style="199" customWidth="1"/>
    <col min="15270" max="15271" width="0.5703125" style="199" customWidth="1"/>
    <col min="15272" max="15272" width="5" style="199" customWidth="1"/>
    <col min="15273" max="15273" width="0.42578125" style="199" customWidth="1"/>
    <col min="15274" max="15274" width="5" style="199" customWidth="1"/>
    <col min="15275" max="15275" width="4.28515625" style="199" customWidth="1"/>
    <col min="15276" max="15276" width="5" style="199" customWidth="1"/>
    <col min="15277" max="15277" width="4.42578125" style="199" customWidth="1"/>
    <col min="15278" max="15279" width="5" style="199" customWidth="1"/>
    <col min="15280" max="15280" width="5.28515625" style="199" customWidth="1"/>
    <col min="15281" max="15281" width="4.85546875" style="199" customWidth="1"/>
    <col min="15282" max="15282" width="5" style="199" customWidth="1"/>
    <col min="15283" max="15283" width="5.28515625" style="199" customWidth="1"/>
    <col min="15284" max="15284" width="4.140625" style="199" customWidth="1"/>
    <col min="15285" max="15285" width="5" style="199" customWidth="1"/>
    <col min="15286" max="15287" width="5.42578125" style="199" customWidth="1"/>
    <col min="15288" max="15288" width="2.5703125" style="199" customWidth="1"/>
    <col min="15289" max="15289" width="1" style="199" customWidth="1"/>
    <col min="15290" max="15291" width="7.5703125" style="199" customWidth="1"/>
    <col min="15292" max="15292" width="1.85546875" style="199" customWidth="1"/>
    <col min="15293" max="15306" width="7.5703125" style="199" customWidth="1"/>
    <col min="15307" max="15521" width="9.140625" style="199"/>
    <col min="15522" max="15522" width="1" style="199" customWidth="1"/>
    <col min="15523" max="15523" width="2.5703125" style="199" customWidth="1"/>
    <col min="15524" max="15524" width="1" style="199" customWidth="1"/>
    <col min="15525" max="15525" width="20.42578125" style="199" customWidth="1"/>
    <col min="15526" max="15527" width="0.5703125" style="199" customWidth="1"/>
    <col min="15528" max="15528" width="5" style="199" customWidth="1"/>
    <col min="15529" max="15529" width="0.42578125" style="199" customWidth="1"/>
    <col min="15530" max="15530" width="5" style="199" customWidth="1"/>
    <col min="15531" max="15531" width="4.28515625" style="199" customWidth="1"/>
    <col min="15532" max="15532" width="5" style="199" customWidth="1"/>
    <col min="15533" max="15533" width="4.42578125" style="199" customWidth="1"/>
    <col min="15534" max="15535" width="5" style="199" customWidth="1"/>
    <col min="15536" max="15536" width="5.28515625" style="199" customWidth="1"/>
    <col min="15537" max="15537" width="4.85546875" style="199" customWidth="1"/>
    <col min="15538" max="15538" width="5" style="199" customWidth="1"/>
    <col min="15539" max="15539" width="5.28515625" style="199" customWidth="1"/>
    <col min="15540" max="15540" width="4.140625" style="199" customWidth="1"/>
    <col min="15541" max="15541" width="5" style="199" customWidth="1"/>
    <col min="15542" max="15543" width="5.42578125" style="199" customWidth="1"/>
    <col min="15544" max="15544" width="2.5703125" style="199" customWidth="1"/>
    <col min="15545" max="15545" width="1" style="199" customWidth="1"/>
    <col min="15546" max="15547" width="7.5703125" style="199" customWidth="1"/>
    <col min="15548" max="15548" width="1.85546875" style="199" customWidth="1"/>
    <col min="15549" max="15562" width="7.5703125" style="199" customWidth="1"/>
    <col min="15563" max="15777" width="9.140625" style="199"/>
    <col min="15778" max="15778" width="1" style="199" customWidth="1"/>
    <col min="15779" max="15779" width="2.5703125" style="199" customWidth="1"/>
    <col min="15780" max="15780" width="1" style="199" customWidth="1"/>
    <col min="15781" max="15781" width="20.42578125" style="199" customWidth="1"/>
    <col min="15782" max="15783" width="0.5703125" style="199" customWidth="1"/>
    <col min="15784" max="15784" width="5" style="199" customWidth="1"/>
    <col min="15785" max="15785" width="0.42578125" style="199" customWidth="1"/>
    <col min="15786" max="15786" width="5" style="199" customWidth="1"/>
    <col min="15787" max="15787" width="4.28515625" style="199" customWidth="1"/>
    <col min="15788" max="15788" width="5" style="199" customWidth="1"/>
    <col min="15789" max="15789" width="4.42578125" style="199" customWidth="1"/>
    <col min="15790" max="15791" width="5" style="199" customWidth="1"/>
    <col min="15792" max="15792" width="5.28515625" style="199" customWidth="1"/>
    <col min="15793" max="15793" width="4.85546875" style="199" customWidth="1"/>
    <col min="15794" max="15794" width="5" style="199" customWidth="1"/>
    <col min="15795" max="15795" width="5.28515625" style="199" customWidth="1"/>
    <col min="15796" max="15796" width="4.140625" style="199" customWidth="1"/>
    <col min="15797" max="15797" width="5" style="199" customWidth="1"/>
    <col min="15798" max="15799" width="5.42578125" style="199" customWidth="1"/>
    <col min="15800" max="15800" width="2.5703125" style="199" customWidth="1"/>
    <col min="15801" max="15801" width="1" style="199" customWidth="1"/>
    <col min="15802" max="15803" width="7.5703125" style="199" customWidth="1"/>
    <col min="15804" max="15804" width="1.85546875" style="199" customWidth="1"/>
    <col min="15805" max="15818" width="7.5703125" style="199" customWidth="1"/>
    <col min="15819" max="16033" width="9.140625" style="199"/>
    <col min="16034" max="16034" width="1" style="199" customWidth="1"/>
    <col min="16035" max="16035" width="2.5703125" style="199" customWidth="1"/>
    <col min="16036" max="16036" width="1" style="199" customWidth="1"/>
    <col min="16037" max="16037" width="20.42578125" style="199" customWidth="1"/>
    <col min="16038" max="16039" width="0.5703125" style="199" customWidth="1"/>
    <col min="16040" max="16040" width="5" style="199" customWidth="1"/>
    <col min="16041" max="16041" width="0.42578125" style="199" customWidth="1"/>
    <col min="16042" max="16042" width="5" style="199" customWidth="1"/>
    <col min="16043" max="16043" width="4.28515625" style="199" customWidth="1"/>
    <col min="16044" max="16044" width="5" style="199" customWidth="1"/>
    <col min="16045" max="16045" width="4.42578125" style="199" customWidth="1"/>
    <col min="16046" max="16047" width="5" style="199" customWidth="1"/>
    <col min="16048" max="16048" width="5.28515625" style="199" customWidth="1"/>
    <col min="16049" max="16049" width="4.85546875" style="199" customWidth="1"/>
    <col min="16050" max="16050" width="5" style="199" customWidth="1"/>
    <col min="16051" max="16051" width="5.28515625" style="199" customWidth="1"/>
    <col min="16052" max="16052" width="4.140625" style="199" customWidth="1"/>
    <col min="16053" max="16053" width="5" style="199" customWidth="1"/>
    <col min="16054" max="16055" width="5.42578125" style="199" customWidth="1"/>
    <col min="16056" max="16056" width="2.5703125" style="199" customWidth="1"/>
    <col min="16057" max="16057" width="1" style="199" customWidth="1"/>
    <col min="16058" max="16059" width="7.5703125" style="199" customWidth="1"/>
    <col min="16060" max="16060" width="1.85546875" style="199" customWidth="1"/>
    <col min="16061" max="16074" width="7.5703125" style="199" customWidth="1"/>
    <col min="16075" max="16384" width="9.140625" style="199"/>
  </cols>
  <sheetData>
    <row r="1" spans="1:31" ht="13.5" customHeight="1">
      <c r="A1" s="198"/>
      <c r="B1" s="1863" t="s">
        <v>521</v>
      </c>
      <c r="C1" s="1863"/>
      <c r="D1" s="1863"/>
      <c r="E1" s="1863"/>
      <c r="F1" s="1863"/>
      <c r="G1" s="729"/>
      <c r="H1" s="729"/>
      <c r="I1" s="729"/>
      <c r="J1" s="729"/>
      <c r="K1" s="729"/>
      <c r="L1" s="729"/>
      <c r="M1" s="729"/>
      <c r="N1" s="729"/>
      <c r="O1" s="729"/>
      <c r="P1" s="729"/>
      <c r="Q1" s="729"/>
      <c r="R1" s="729"/>
      <c r="S1" s="729"/>
      <c r="T1" s="729"/>
      <c r="U1" s="729"/>
      <c r="V1" s="729"/>
      <c r="W1" s="729"/>
    </row>
    <row r="2" spans="1:31" ht="6" customHeight="1">
      <c r="A2" s="198"/>
      <c r="B2" s="1864"/>
      <c r="C2" s="1864"/>
      <c r="D2" s="1864"/>
      <c r="E2" s="1864"/>
      <c r="F2" s="1864"/>
      <c r="G2" s="1130"/>
      <c r="H2" s="1130"/>
      <c r="I2" s="1864"/>
      <c r="J2" s="1864"/>
      <c r="K2" s="1864"/>
      <c r="L2" s="1864"/>
      <c r="M2" s="1864"/>
      <c r="N2" s="1864"/>
      <c r="O2" s="1864"/>
      <c r="P2" s="1864"/>
      <c r="Q2" s="1864"/>
      <c r="R2" s="1864"/>
      <c r="S2" s="1864"/>
      <c r="T2" s="1864"/>
      <c r="U2" s="1351"/>
      <c r="V2" s="730"/>
      <c r="W2" s="731"/>
    </row>
    <row r="3" spans="1:31" ht="10.5" customHeight="1" thickBot="1">
      <c r="A3" s="198"/>
      <c r="B3" s="623"/>
      <c r="C3" s="200"/>
      <c r="D3" s="200"/>
      <c r="E3" s="200"/>
      <c r="F3" s="200"/>
      <c r="G3" s="200"/>
      <c r="H3" s="200"/>
      <c r="I3" s="200"/>
      <c r="J3" s="200"/>
      <c r="K3" s="200"/>
      <c r="L3" s="200"/>
      <c r="M3" s="200"/>
      <c r="N3" s="200"/>
      <c r="O3" s="200"/>
      <c r="P3" s="200"/>
      <c r="Q3" s="200"/>
      <c r="R3" s="200"/>
      <c r="S3" s="200"/>
      <c r="T3" s="200"/>
      <c r="U3" s="1350" t="s">
        <v>81</v>
      </c>
      <c r="V3" s="732"/>
      <c r="W3" s="731"/>
    </row>
    <row r="4" spans="1:31" ht="13.5" customHeight="1" thickBot="1">
      <c r="A4" s="198"/>
      <c r="B4" s="623"/>
      <c r="C4" s="1854" t="s">
        <v>522</v>
      </c>
      <c r="D4" s="1855"/>
      <c r="E4" s="1855"/>
      <c r="F4" s="1855"/>
      <c r="G4" s="1855"/>
      <c r="H4" s="1855"/>
      <c r="I4" s="1855"/>
      <c r="J4" s="1855"/>
      <c r="K4" s="1855"/>
      <c r="L4" s="1855"/>
      <c r="M4" s="1855"/>
      <c r="N4" s="1855"/>
      <c r="O4" s="1855"/>
      <c r="P4" s="1855"/>
      <c r="Q4" s="1855"/>
      <c r="R4" s="1855"/>
      <c r="S4" s="1855"/>
      <c r="T4" s="1855"/>
      <c r="U4" s="1856"/>
      <c r="V4" s="732"/>
      <c r="W4" s="731"/>
    </row>
    <row r="5" spans="1:31" ht="4.5" customHeight="1">
      <c r="A5" s="198"/>
      <c r="B5" s="623"/>
      <c r="C5" s="1866" t="s">
        <v>86</v>
      </c>
      <c r="D5" s="1866"/>
      <c r="E5" s="623"/>
      <c r="F5" s="623"/>
      <c r="G5" s="623"/>
      <c r="H5" s="623"/>
      <c r="I5" s="623"/>
      <c r="J5" s="623"/>
      <c r="K5" s="623"/>
      <c r="L5" s="623"/>
      <c r="M5" s="623"/>
      <c r="N5" s="623"/>
      <c r="O5" s="623"/>
      <c r="P5" s="623"/>
      <c r="Q5" s="623"/>
      <c r="R5" s="623"/>
      <c r="S5" s="623"/>
      <c r="T5" s="623"/>
      <c r="U5" s="623"/>
      <c r="V5" s="732"/>
      <c r="W5" s="731"/>
    </row>
    <row r="6" spans="1:31" ht="13.5" customHeight="1">
      <c r="A6" s="198"/>
      <c r="B6" s="623"/>
      <c r="C6" s="1867"/>
      <c r="D6" s="1867"/>
      <c r="E6" s="623"/>
      <c r="F6" s="1860">
        <v>2006</v>
      </c>
      <c r="G6" s="1860"/>
      <c r="H6" s="1033"/>
      <c r="I6" s="1860">
        <v>2007</v>
      </c>
      <c r="J6" s="1860"/>
      <c r="K6" s="1860"/>
      <c r="L6" s="1033"/>
      <c r="M6" s="1860">
        <v>2008</v>
      </c>
      <c r="N6" s="1860"/>
      <c r="O6" s="1033"/>
      <c r="P6" s="1860">
        <v>2009</v>
      </c>
      <c r="Q6" s="1860"/>
      <c r="R6" s="1860"/>
      <c r="S6" s="1033"/>
      <c r="T6" s="1860">
        <v>2010</v>
      </c>
      <c r="U6" s="1860"/>
      <c r="V6" s="732"/>
      <c r="W6" s="731"/>
    </row>
    <row r="7" spans="1:31" ht="4.5" customHeight="1">
      <c r="A7" s="198"/>
      <c r="B7" s="623"/>
      <c r="C7" s="623"/>
      <c r="D7" s="623"/>
      <c r="E7" s="623"/>
      <c r="F7" s="623"/>
      <c r="G7" s="623"/>
      <c r="H7" s="623"/>
      <c r="I7" s="623"/>
      <c r="J7" s="623"/>
      <c r="K7" s="623"/>
      <c r="L7" s="623"/>
      <c r="M7" s="623"/>
      <c r="N7" s="623"/>
      <c r="O7" s="623"/>
      <c r="P7" s="623"/>
      <c r="Q7" s="623"/>
      <c r="R7" s="623"/>
      <c r="S7" s="623"/>
      <c r="T7" s="623"/>
      <c r="U7" s="623"/>
      <c r="V7" s="732"/>
      <c r="W7" s="731"/>
    </row>
    <row r="8" spans="1:31" s="204" customFormat="1" ht="18.75" customHeight="1">
      <c r="A8" s="202"/>
      <c r="B8" s="733"/>
      <c r="C8" s="1865" t="s">
        <v>523</v>
      </c>
      <c r="D8" s="1865"/>
      <c r="E8" s="734"/>
      <c r="F8" s="1852">
        <v>237392</v>
      </c>
      <c r="G8" s="1852"/>
      <c r="H8" s="1139"/>
      <c r="I8" s="1852">
        <v>237409</v>
      </c>
      <c r="J8" s="1852"/>
      <c r="K8" s="1853"/>
      <c r="L8" s="1353"/>
      <c r="M8" s="1852">
        <v>240018</v>
      </c>
      <c r="N8" s="1853"/>
      <c r="O8" s="1353"/>
      <c r="P8" s="1852">
        <v>217393</v>
      </c>
      <c r="Q8" s="1852"/>
      <c r="R8" s="1852"/>
      <c r="S8" s="1352"/>
      <c r="T8" s="1852">
        <v>215632</v>
      </c>
      <c r="U8" s="1852"/>
      <c r="V8" s="735"/>
      <c r="W8" s="736"/>
    </row>
    <row r="9" spans="1:31" s="204" customFormat="1" ht="15.75" customHeight="1">
      <c r="A9" s="202"/>
      <c r="B9" s="733"/>
      <c r="C9" s="737"/>
      <c r="D9" s="738" t="s">
        <v>524</v>
      </c>
      <c r="E9" s="734"/>
      <c r="F9" s="1861">
        <v>237139</v>
      </c>
      <c r="G9" s="1861"/>
      <c r="H9" s="1140"/>
      <c r="I9" s="1861">
        <v>237133</v>
      </c>
      <c r="J9" s="1861"/>
      <c r="K9" s="1862"/>
      <c r="L9" s="1355"/>
      <c r="M9" s="1861">
        <v>239787</v>
      </c>
      <c r="N9" s="1862"/>
      <c r="O9" s="1355"/>
      <c r="P9" s="1861">
        <v>217176</v>
      </c>
      <c r="Q9" s="1861"/>
      <c r="R9" s="1861"/>
      <c r="S9" s="1354"/>
      <c r="T9" s="1861">
        <v>215424</v>
      </c>
      <c r="U9" s="1861"/>
      <c r="V9" s="735"/>
      <c r="W9" s="736"/>
    </row>
    <row r="10" spans="1:31" s="204" customFormat="1" ht="15.75" customHeight="1">
      <c r="A10" s="202"/>
      <c r="B10" s="733"/>
      <c r="C10" s="737"/>
      <c r="D10" s="738" t="s">
        <v>525</v>
      </c>
      <c r="E10" s="734"/>
      <c r="F10" s="1861">
        <v>253</v>
      </c>
      <c r="G10" s="1861"/>
      <c r="H10" s="1140"/>
      <c r="I10" s="1861">
        <v>276</v>
      </c>
      <c r="J10" s="1861"/>
      <c r="K10" s="1862"/>
      <c r="L10" s="1355"/>
      <c r="M10" s="1861">
        <v>231</v>
      </c>
      <c r="N10" s="1862"/>
      <c r="O10" s="1355"/>
      <c r="P10" s="1861">
        <v>217</v>
      </c>
      <c r="Q10" s="1861"/>
      <c r="R10" s="1861"/>
      <c r="S10" s="1354"/>
      <c r="T10" s="1861">
        <v>208</v>
      </c>
      <c r="U10" s="1861"/>
      <c r="V10" s="735"/>
      <c r="W10" s="736"/>
    </row>
    <row r="11" spans="1:31" s="204" customFormat="1" ht="26.25" customHeight="1">
      <c r="A11" s="202"/>
      <c r="B11" s="733"/>
      <c r="C11" s="1851" t="s">
        <v>526</v>
      </c>
      <c r="D11" s="1851"/>
      <c r="E11" s="734"/>
      <c r="F11" s="1852">
        <v>173274</v>
      </c>
      <c r="G11" s="1852"/>
      <c r="H11" s="1139"/>
      <c r="I11" s="1852">
        <v>173587</v>
      </c>
      <c r="J11" s="1852"/>
      <c r="K11" s="1853"/>
      <c r="L11" s="1353"/>
      <c r="M11" s="1852">
        <v>174916</v>
      </c>
      <c r="N11" s="1853"/>
      <c r="O11" s="1353"/>
      <c r="P11" s="1852">
        <v>160673</v>
      </c>
      <c r="Q11" s="1852"/>
      <c r="R11" s="1852"/>
      <c r="S11" s="1352"/>
      <c r="T11" s="1852">
        <v>150304</v>
      </c>
      <c r="U11" s="1852"/>
      <c r="V11" s="735"/>
      <c r="W11" s="736"/>
    </row>
    <row r="12" spans="1:31" s="204" customFormat="1" ht="18.75" customHeight="1">
      <c r="A12" s="202"/>
      <c r="B12" s="733"/>
      <c r="C12" s="1851" t="s">
        <v>527</v>
      </c>
      <c r="D12" s="1851"/>
      <c r="E12" s="734"/>
      <c r="F12" s="1852">
        <v>7082066</v>
      </c>
      <c r="G12" s="1852"/>
      <c r="H12" s="1139"/>
      <c r="I12" s="1852">
        <v>7068416</v>
      </c>
      <c r="J12" s="1852"/>
      <c r="K12" s="1853"/>
      <c r="L12" s="1353"/>
      <c r="M12" s="1852">
        <v>7156003</v>
      </c>
      <c r="N12" s="1853"/>
      <c r="O12" s="1353"/>
      <c r="P12" s="1852">
        <v>6643227</v>
      </c>
      <c r="Q12" s="1852"/>
      <c r="R12" s="1852"/>
      <c r="S12" s="1352"/>
      <c r="T12" s="1852">
        <v>6088165</v>
      </c>
      <c r="U12" s="1852"/>
      <c r="V12" s="735"/>
      <c r="W12" s="736"/>
    </row>
    <row r="13" spans="1:31" ht="12" customHeight="1" thickBot="1">
      <c r="A13" s="198"/>
      <c r="B13" s="200"/>
      <c r="C13" s="200"/>
      <c r="D13" s="200"/>
      <c r="E13" s="200"/>
      <c r="F13" s="200"/>
      <c r="G13" s="200"/>
      <c r="H13" s="200"/>
      <c r="I13" s="200"/>
      <c r="J13" s="200"/>
      <c r="K13" s="200"/>
      <c r="L13" s="200"/>
      <c r="M13" s="200"/>
      <c r="N13" s="200"/>
      <c r="O13" s="200"/>
      <c r="P13" s="200"/>
      <c r="Q13" s="200"/>
      <c r="R13" s="200"/>
      <c r="S13" s="200"/>
      <c r="T13" s="200"/>
      <c r="U13" s="1350"/>
      <c r="V13" s="732"/>
      <c r="W13" s="731"/>
      <c r="X13" s="1361"/>
      <c r="Z13" s="1859"/>
      <c r="AA13" s="1859"/>
      <c r="AB13" s="1859"/>
      <c r="AC13" s="1859"/>
      <c r="AD13" s="1859"/>
      <c r="AE13" s="1859"/>
    </row>
    <row r="14" spans="1:31" s="204" customFormat="1" ht="13.5" customHeight="1" thickBot="1">
      <c r="A14" s="202"/>
      <c r="B14" s="203"/>
      <c r="C14" s="1854" t="s">
        <v>637</v>
      </c>
      <c r="D14" s="1855"/>
      <c r="E14" s="1855"/>
      <c r="F14" s="1855"/>
      <c r="G14" s="1855"/>
      <c r="H14" s="1855"/>
      <c r="I14" s="1855"/>
      <c r="J14" s="1855"/>
      <c r="K14" s="1855"/>
      <c r="L14" s="1855"/>
      <c r="M14" s="1855"/>
      <c r="N14" s="1855"/>
      <c r="O14" s="1855"/>
      <c r="P14" s="1855"/>
      <c r="Q14" s="1855"/>
      <c r="R14" s="1855"/>
      <c r="S14" s="1855"/>
      <c r="T14" s="1855"/>
      <c r="U14" s="1856"/>
      <c r="V14" s="732"/>
      <c r="W14" s="731"/>
      <c r="X14" s="1362"/>
    </row>
    <row r="15" spans="1:31" ht="4.5" customHeight="1">
      <c r="A15" s="198"/>
      <c r="B15" s="200"/>
      <c r="C15" s="1857" t="s">
        <v>86</v>
      </c>
      <c r="D15" s="1857"/>
      <c r="E15" s="206"/>
      <c r="F15" s="650"/>
      <c r="G15" s="650"/>
      <c r="H15" s="650"/>
      <c r="I15" s="650"/>
      <c r="J15" s="650"/>
      <c r="K15" s="650"/>
      <c r="L15" s="650"/>
      <c r="M15" s="650"/>
      <c r="N15" s="650"/>
      <c r="O15" s="650"/>
      <c r="P15" s="650"/>
      <c r="Q15" s="650"/>
      <c r="R15" s="650"/>
      <c r="S15" s="650"/>
      <c r="T15" s="650"/>
      <c r="U15" s="650"/>
      <c r="V15" s="732"/>
      <c r="W15" s="731"/>
      <c r="X15" s="1362"/>
    </row>
    <row r="16" spans="1:31">
      <c r="A16" s="198"/>
      <c r="B16" s="200"/>
      <c r="C16" s="1857"/>
      <c r="D16" s="1857"/>
      <c r="E16" s="1034"/>
      <c r="F16" s="1034"/>
      <c r="H16" s="1141"/>
      <c r="I16" s="1859">
        <v>2010</v>
      </c>
      <c r="J16" s="1859"/>
      <c r="K16" s="1859"/>
      <c r="L16" s="1859"/>
      <c r="M16" s="1859"/>
      <c r="N16" s="1859"/>
      <c r="O16" s="1859"/>
      <c r="P16" s="1859"/>
      <c r="Q16" s="1859"/>
      <c r="R16" s="1859"/>
      <c r="S16" s="1859"/>
      <c r="T16" s="1859"/>
      <c r="U16" s="1859"/>
      <c r="V16" s="739"/>
      <c r="W16" s="740"/>
      <c r="X16" s="1362"/>
    </row>
    <row r="17" spans="1:29" ht="33" customHeight="1">
      <c r="A17" s="198"/>
      <c r="B17" s="200"/>
      <c r="C17" s="1034"/>
      <c r="D17" s="1034"/>
      <c r="E17" s="1034"/>
      <c r="F17" s="1034"/>
      <c r="G17" s="1142"/>
      <c r="H17" s="1036"/>
      <c r="I17" s="1035" t="s">
        <v>628</v>
      </c>
      <c r="J17" s="1142"/>
      <c r="K17" s="1357" t="s">
        <v>629</v>
      </c>
      <c r="L17" s="1357"/>
      <c r="M17" s="1357" t="s">
        <v>630</v>
      </c>
      <c r="N17" s="1357" t="s">
        <v>631</v>
      </c>
      <c r="O17" s="1360"/>
      <c r="P17" s="1357" t="s">
        <v>632</v>
      </c>
      <c r="Q17" s="1357"/>
      <c r="R17" s="1357" t="s">
        <v>633</v>
      </c>
      <c r="S17" s="1357"/>
      <c r="T17" s="1357" t="s">
        <v>634</v>
      </c>
      <c r="U17" s="1357" t="s">
        <v>635</v>
      </c>
      <c r="V17" s="739"/>
      <c r="W17" s="740"/>
      <c r="X17" s="1362"/>
    </row>
    <row r="18" spans="1:29" s="746" customFormat="1" ht="19.5" customHeight="1">
      <c r="A18" s="741"/>
      <c r="B18" s="742"/>
      <c r="C18" s="1858" t="s">
        <v>76</v>
      </c>
      <c r="D18" s="1858"/>
      <c r="E18" s="743"/>
      <c r="F18" s="744"/>
      <c r="G18" s="744"/>
      <c r="H18" s="744"/>
      <c r="I18" s="1143">
        <v>215424.00000001473</v>
      </c>
      <c r="J18" s="1143"/>
      <c r="K18" s="1143">
        <v>65120.000000003201</v>
      </c>
      <c r="L18" s="1143"/>
      <c r="M18" s="1143">
        <v>19780.999999999833</v>
      </c>
      <c r="N18" s="1143">
        <v>37128.000000000735</v>
      </c>
      <c r="O18" s="1143"/>
      <c r="P18" s="1143">
        <v>25230.000000000276</v>
      </c>
      <c r="Q18" s="1143"/>
      <c r="R18" s="1143">
        <v>18199.999999999938</v>
      </c>
      <c r="S18" s="1143"/>
      <c r="T18" s="1143">
        <v>32633.999999998414</v>
      </c>
      <c r="U18" s="1143">
        <v>17331.000000000069</v>
      </c>
      <c r="V18" s="745"/>
      <c r="Y18" s="1305"/>
      <c r="AA18" s="1305"/>
      <c r="AC18" s="1305"/>
    </row>
    <row r="19" spans="1:29" ht="19.5" customHeight="1">
      <c r="A19" s="198"/>
      <c r="B19" s="200"/>
      <c r="C19" s="624"/>
      <c r="D19" s="1144" t="s">
        <v>589</v>
      </c>
      <c r="E19" s="243"/>
      <c r="F19" s="747"/>
      <c r="G19" s="747"/>
      <c r="H19" s="747"/>
      <c r="I19" s="1145">
        <v>6.118437118437118</v>
      </c>
      <c r="J19" s="1145"/>
      <c r="K19" s="1145">
        <v>1</v>
      </c>
      <c r="L19" s="1145"/>
      <c r="M19" s="1145" t="s">
        <v>9</v>
      </c>
      <c r="N19" s="1145" t="s">
        <v>9</v>
      </c>
      <c r="O19" s="1145"/>
      <c r="P19" s="1145" t="s">
        <v>9</v>
      </c>
      <c r="Q19" s="1145"/>
      <c r="R19" s="1145" t="s">
        <v>9</v>
      </c>
      <c r="S19" s="1145"/>
      <c r="T19" s="1145">
        <v>5.118437118437118</v>
      </c>
      <c r="U19" s="1145" t="s">
        <v>9</v>
      </c>
      <c r="V19" s="739"/>
      <c r="W19" s="740"/>
      <c r="Y19" s="1305"/>
      <c r="AA19" s="1305"/>
      <c r="AC19" s="214"/>
    </row>
    <row r="20" spans="1:29" ht="19.5" customHeight="1">
      <c r="A20" s="198"/>
      <c r="B20" s="200"/>
      <c r="C20" s="624"/>
      <c r="D20" s="1144" t="s">
        <v>590</v>
      </c>
      <c r="E20" s="243"/>
      <c r="F20" s="747"/>
      <c r="G20" s="747"/>
      <c r="H20" s="747"/>
      <c r="I20" s="1145">
        <v>2401.5910446801354</v>
      </c>
      <c r="J20" s="1145"/>
      <c r="K20" s="1145">
        <v>828.85221063831727</v>
      </c>
      <c r="L20" s="1145"/>
      <c r="M20" s="1145">
        <v>136.41617041213033</v>
      </c>
      <c r="N20" s="1145">
        <v>324.40433497027635</v>
      </c>
      <c r="O20" s="1145"/>
      <c r="P20" s="1145">
        <v>247.58862226409229</v>
      </c>
      <c r="Q20" s="1145"/>
      <c r="R20" s="1145">
        <v>190.71558120760142</v>
      </c>
      <c r="S20" s="1145"/>
      <c r="T20" s="1145">
        <v>420.80287349241473</v>
      </c>
      <c r="U20" s="1145">
        <v>252.81125169530031</v>
      </c>
      <c r="V20" s="739"/>
      <c r="W20" s="748"/>
      <c r="Y20" s="1305"/>
      <c r="AA20" s="1305"/>
      <c r="AC20" s="214"/>
    </row>
    <row r="21" spans="1:29" ht="19.5" customHeight="1">
      <c r="A21" s="198"/>
      <c r="B21" s="200"/>
      <c r="C21" s="624"/>
      <c r="D21" s="1144" t="s">
        <v>591</v>
      </c>
      <c r="E21" s="243"/>
      <c r="F21" s="747"/>
      <c r="G21" s="747"/>
      <c r="H21" s="747"/>
      <c r="I21" s="1145">
        <v>5052.3432239524291</v>
      </c>
      <c r="J21" s="1145"/>
      <c r="K21" s="1145">
        <v>1399.4044780086765</v>
      </c>
      <c r="L21" s="1145"/>
      <c r="M21" s="1145">
        <v>262.51897359073087</v>
      </c>
      <c r="N21" s="1145">
        <v>725.39788601079158</v>
      </c>
      <c r="O21" s="1145"/>
      <c r="P21" s="1145">
        <v>655.40425913598278</v>
      </c>
      <c r="Q21" s="1145"/>
      <c r="R21" s="1145">
        <v>543.08806646855453</v>
      </c>
      <c r="S21" s="1145"/>
      <c r="T21" s="1145">
        <v>1043.9675352579848</v>
      </c>
      <c r="U21" s="1145">
        <v>422.56202547969781</v>
      </c>
      <c r="V21" s="739"/>
      <c r="W21" s="748"/>
      <c r="Y21" s="1305"/>
      <c r="AA21" s="1305"/>
      <c r="AC21" s="214"/>
    </row>
    <row r="22" spans="1:29" ht="19.5" customHeight="1">
      <c r="A22" s="198"/>
      <c r="B22" s="200"/>
      <c r="C22" s="624"/>
      <c r="D22" s="1144" t="s">
        <v>592</v>
      </c>
      <c r="E22" s="243"/>
      <c r="F22" s="747"/>
      <c r="G22" s="747"/>
      <c r="H22" s="747"/>
      <c r="I22" s="1145">
        <v>683.65814082343991</v>
      </c>
      <c r="J22" s="1145"/>
      <c r="K22" s="1145">
        <v>344.85755541127349</v>
      </c>
      <c r="L22" s="1145"/>
      <c r="M22" s="1145">
        <v>39.539038823892533</v>
      </c>
      <c r="N22" s="1145">
        <v>54.611812336136254</v>
      </c>
      <c r="O22" s="1145"/>
      <c r="P22" s="1145">
        <v>40.802537643659107</v>
      </c>
      <c r="Q22" s="1145"/>
      <c r="R22" s="1145">
        <v>37.368344427849351</v>
      </c>
      <c r="S22" s="1145"/>
      <c r="T22" s="1145">
        <v>95.200998648817233</v>
      </c>
      <c r="U22" s="1145">
        <v>71.277853531811957</v>
      </c>
      <c r="V22" s="739"/>
      <c r="W22" s="748"/>
      <c r="Y22" s="1305"/>
      <c r="AA22" s="1305"/>
      <c r="AC22" s="214"/>
    </row>
    <row r="23" spans="1:29" ht="19.5" customHeight="1">
      <c r="A23" s="198"/>
      <c r="B23" s="200"/>
      <c r="C23" s="624"/>
      <c r="D23" s="1144" t="s">
        <v>593</v>
      </c>
      <c r="E23" s="243"/>
      <c r="F23" s="747"/>
      <c r="G23" s="747"/>
      <c r="H23" s="747"/>
      <c r="I23" s="1145">
        <v>2059.5273676822653</v>
      </c>
      <c r="J23" s="1145"/>
      <c r="K23" s="1145">
        <v>1631.2352599224491</v>
      </c>
      <c r="L23" s="1145"/>
      <c r="M23" s="1145">
        <v>109.40160253374299</v>
      </c>
      <c r="N23" s="1145">
        <v>56.617465225606523</v>
      </c>
      <c r="O23" s="1145"/>
      <c r="P23" s="1145">
        <v>48.858377752619916</v>
      </c>
      <c r="Q23" s="1145"/>
      <c r="R23" s="1145">
        <v>70.268004948812518</v>
      </c>
      <c r="S23" s="1145"/>
      <c r="T23" s="1145">
        <v>79.209913445447242</v>
      </c>
      <c r="U23" s="1145">
        <v>63.936743853585568</v>
      </c>
      <c r="V23" s="739"/>
      <c r="W23" s="748"/>
      <c r="Y23" s="1305"/>
      <c r="AA23" s="1305"/>
      <c r="AC23" s="214"/>
    </row>
    <row r="24" spans="1:29" ht="19.5" customHeight="1">
      <c r="A24" s="198"/>
      <c r="B24" s="200"/>
      <c r="C24" s="624"/>
      <c r="D24" s="1144" t="s">
        <v>594</v>
      </c>
      <c r="E24" s="243"/>
      <c r="F24" s="747"/>
      <c r="G24" s="747"/>
      <c r="H24" s="747"/>
      <c r="I24" s="1145">
        <v>455.44821620583019</v>
      </c>
      <c r="J24" s="1145"/>
      <c r="K24" s="1145">
        <v>207.8994195637174</v>
      </c>
      <c r="L24" s="1145"/>
      <c r="M24" s="1145">
        <v>48.918904508743438</v>
      </c>
      <c r="N24" s="1145">
        <v>48.692009504839632</v>
      </c>
      <c r="O24" s="1145"/>
      <c r="P24" s="1145">
        <v>48.935095478011483</v>
      </c>
      <c r="Q24" s="1145"/>
      <c r="R24" s="1145">
        <v>28.507639891317147</v>
      </c>
      <c r="S24" s="1145"/>
      <c r="T24" s="1145">
        <v>58.641667405721421</v>
      </c>
      <c r="U24" s="1145">
        <v>13.853479853479854</v>
      </c>
      <c r="V24" s="739"/>
      <c r="W24" s="748"/>
      <c r="Y24" s="1305"/>
      <c r="AA24" s="1305"/>
      <c r="AC24" s="214"/>
    </row>
    <row r="25" spans="1:29" ht="19.5" customHeight="1">
      <c r="A25" s="198"/>
      <c r="B25" s="200"/>
      <c r="C25" s="624"/>
      <c r="D25" s="1144" t="s">
        <v>595</v>
      </c>
      <c r="E25" s="243"/>
      <c r="F25" s="747"/>
      <c r="G25" s="747"/>
      <c r="H25" s="747"/>
      <c r="I25" s="1145">
        <v>802.49674002001063</v>
      </c>
      <c r="J25" s="1145"/>
      <c r="K25" s="1145">
        <v>426.25961360897332</v>
      </c>
      <c r="L25" s="1145"/>
      <c r="M25" s="1145">
        <v>41.921079673800627</v>
      </c>
      <c r="N25" s="1145">
        <v>75.194046352875361</v>
      </c>
      <c r="O25" s="1145"/>
      <c r="P25" s="1145">
        <v>46.899296881363838</v>
      </c>
      <c r="Q25" s="1145"/>
      <c r="R25" s="1145">
        <v>36.52865693851416</v>
      </c>
      <c r="S25" s="1145"/>
      <c r="T25" s="1145">
        <v>106.23137353770832</v>
      </c>
      <c r="U25" s="1145">
        <v>69.462673026775107</v>
      </c>
      <c r="V25" s="739"/>
      <c r="W25" s="748"/>
      <c r="Y25" s="1305"/>
      <c r="AA25" s="1305"/>
      <c r="AC25" s="214"/>
    </row>
    <row r="26" spans="1:29" ht="19.5" customHeight="1">
      <c r="A26" s="198"/>
      <c r="B26" s="200"/>
      <c r="C26" s="624"/>
      <c r="D26" s="1144" t="s">
        <v>596</v>
      </c>
      <c r="E26" s="243"/>
      <c r="F26" s="747"/>
      <c r="G26" s="747"/>
      <c r="H26" s="747"/>
      <c r="I26" s="1145">
        <v>3923.1133805734744</v>
      </c>
      <c r="J26" s="1145"/>
      <c r="K26" s="1145">
        <v>1476.3163382898326</v>
      </c>
      <c r="L26" s="1145"/>
      <c r="M26" s="1145">
        <v>379.28412574834192</v>
      </c>
      <c r="N26" s="1145">
        <v>628.52261256450925</v>
      </c>
      <c r="O26" s="1145"/>
      <c r="P26" s="1145">
        <v>332.59562557079403</v>
      </c>
      <c r="Q26" s="1145"/>
      <c r="R26" s="1145">
        <v>213.71855126196499</v>
      </c>
      <c r="S26" s="1145"/>
      <c r="T26" s="1145">
        <v>576.64159765709246</v>
      </c>
      <c r="U26" s="1145">
        <v>316.03452948093792</v>
      </c>
      <c r="V26" s="739"/>
      <c r="W26" s="748"/>
      <c r="Y26" s="1305"/>
      <c r="AA26" s="1305"/>
      <c r="AC26" s="214"/>
    </row>
    <row r="27" spans="1:29" ht="19.5" customHeight="1">
      <c r="A27" s="198"/>
      <c r="B27" s="200"/>
      <c r="C27" s="624"/>
      <c r="D27" s="1144" t="s">
        <v>597</v>
      </c>
      <c r="E27" s="243"/>
      <c r="F27" s="747"/>
      <c r="G27" s="747"/>
      <c r="H27" s="747"/>
      <c r="I27" s="1145">
        <v>318.70931111904758</v>
      </c>
      <c r="J27" s="1145"/>
      <c r="K27" s="1145">
        <v>147.75329724878583</v>
      </c>
      <c r="L27" s="1145"/>
      <c r="M27" s="1145">
        <v>48.477963656709619</v>
      </c>
      <c r="N27" s="1145">
        <v>46.756198877337411</v>
      </c>
      <c r="O27" s="1145"/>
      <c r="P27" s="1145">
        <v>10.021664304515085</v>
      </c>
      <c r="Q27" s="1145"/>
      <c r="R27" s="1145">
        <v>19.054098621703289</v>
      </c>
      <c r="S27" s="1145"/>
      <c r="T27" s="1145">
        <v>38.557853115878657</v>
      </c>
      <c r="U27" s="1145">
        <v>8.0882352941176467</v>
      </c>
      <c r="V27" s="739"/>
      <c r="W27" s="748"/>
      <c r="Y27" s="1305"/>
      <c r="AA27" s="1305"/>
      <c r="AC27" s="214"/>
    </row>
    <row r="28" spans="1:29" ht="19.5" customHeight="1">
      <c r="A28" s="198"/>
      <c r="B28" s="200"/>
      <c r="C28" s="624"/>
      <c r="D28" s="1144" t="s">
        <v>598</v>
      </c>
      <c r="E28" s="243"/>
      <c r="F28" s="747"/>
      <c r="G28" s="747"/>
      <c r="H28" s="747"/>
      <c r="I28" s="1145">
        <v>461.75462389696941</v>
      </c>
      <c r="J28" s="1145"/>
      <c r="K28" s="1145">
        <v>240.34770499209409</v>
      </c>
      <c r="L28" s="1145"/>
      <c r="M28" s="1145">
        <v>50.750973813778344</v>
      </c>
      <c r="N28" s="1145">
        <v>43.362233442357955</v>
      </c>
      <c r="O28" s="1145"/>
      <c r="P28" s="1145">
        <v>17.069570408467843</v>
      </c>
      <c r="Q28" s="1145"/>
      <c r="R28" s="1145">
        <v>25.810116419108791</v>
      </c>
      <c r="S28" s="1145"/>
      <c r="T28" s="1145">
        <v>46.131243165885174</v>
      </c>
      <c r="U28" s="1145">
        <v>38.282781655277333</v>
      </c>
      <c r="V28" s="739"/>
      <c r="W28" s="748"/>
      <c r="Y28" s="1305"/>
      <c r="AA28" s="1305"/>
      <c r="AC28" s="214"/>
    </row>
    <row r="29" spans="1:29" ht="19.5" customHeight="1">
      <c r="A29" s="198"/>
      <c r="B29" s="200"/>
      <c r="C29" s="624"/>
      <c r="D29" s="1144" t="s">
        <v>613</v>
      </c>
      <c r="E29" s="243"/>
      <c r="F29" s="747"/>
      <c r="G29" s="747"/>
      <c r="H29" s="747"/>
      <c r="I29" s="1145">
        <v>2886.1798952719769</v>
      </c>
      <c r="J29" s="1145"/>
      <c r="K29" s="1145">
        <v>1206.5736133519558</v>
      </c>
      <c r="L29" s="1145"/>
      <c r="M29" s="1145">
        <v>146.23326060212548</v>
      </c>
      <c r="N29" s="1145">
        <v>227.01511222611421</v>
      </c>
      <c r="O29" s="1145"/>
      <c r="P29" s="1145">
        <v>265.59984343990175</v>
      </c>
      <c r="Q29" s="1145"/>
      <c r="R29" s="1145">
        <v>216.22231195010087</v>
      </c>
      <c r="S29" s="1145"/>
      <c r="T29" s="1145">
        <v>533.90473435697959</v>
      </c>
      <c r="U29" s="1145">
        <v>290.63101934480079</v>
      </c>
      <c r="V29" s="739"/>
      <c r="W29" s="748"/>
      <c r="Y29" s="1305"/>
      <c r="AA29" s="1305"/>
    </row>
    <row r="30" spans="1:29" ht="19.5" customHeight="1">
      <c r="A30" s="198"/>
      <c r="B30" s="200"/>
      <c r="C30" s="624"/>
      <c r="D30" s="1144" t="s">
        <v>583</v>
      </c>
      <c r="E30" s="243"/>
      <c r="F30" s="747"/>
      <c r="G30" s="747"/>
      <c r="H30" s="747"/>
      <c r="I30" s="1145">
        <v>8476.0438703970322</v>
      </c>
      <c r="J30" s="1145"/>
      <c r="K30" s="1145">
        <v>3028.8870427393299</v>
      </c>
      <c r="L30" s="1145"/>
      <c r="M30" s="1145">
        <v>836.15073421251918</v>
      </c>
      <c r="N30" s="1145">
        <v>1274.2712485408867</v>
      </c>
      <c r="O30" s="1145"/>
      <c r="P30" s="1145">
        <v>857.88270081206576</v>
      </c>
      <c r="Q30" s="1145"/>
      <c r="R30" s="1145">
        <v>620.09997586348061</v>
      </c>
      <c r="S30" s="1145"/>
      <c r="T30" s="1145">
        <v>1290.818868693676</v>
      </c>
      <c r="U30" s="1145">
        <v>567.93329953507805</v>
      </c>
      <c r="V30" s="739"/>
      <c r="W30" s="748"/>
      <c r="Y30" s="1305"/>
      <c r="AA30" s="1305"/>
    </row>
    <row r="31" spans="1:29" ht="19.5" customHeight="1">
      <c r="A31" s="198"/>
      <c r="B31" s="200"/>
      <c r="C31" s="624"/>
      <c r="D31" s="1144" t="s">
        <v>612</v>
      </c>
      <c r="E31" s="243"/>
      <c r="F31" s="747"/>
      <c r="G31" s="747"/>
      <c r="H31" s="747"/>
      <c r="I31" s="1145">
        <v>801.50024423507921</v>
      </c>
      <c r="J31" s="1145"/>
      <c r="K31" s="1145">
        <v>326.7630058767985</v>
      </c>
      <c r="L31" s="1145"/>
      <c r="M31" s="1145">
        <v>69.687422569221468</v>
      </c>
      <c r="N31" s="1145">
        <v>76.942804634266082</v>
      </c>
      <c r="O31" s="1145"/>
      <c r="P31" s="1145">
        <v>83.99107733296438</v>
      </c>
      <c r="Q31" s="1145"/>
      <c r="R31" s="1145">
        <v>48.499026795215777</v>
      </c>
      <c r="S31" s="1145"/>
      <c r="T31" s="1145">
        <v>134.45794727984841</v>
      </c>
      <c r="U31" s="1145">
        <v>61.158959746764161</v>
      </c>
      <c r="V31" s="739"/>
      <c r="W31" s="748"/>
      <c r="Y31" s="1305"/>
      <c r="AA31" s="1305"/>
    </row>
    <row r="32" spans="1:29" ht="19.5" customHeight="1">
      <c r="A32" s="198"/>
      <c r="B32" s="200"/>
      <c r="C32" s="624"/>
      <c r="D32" s="1144" t="s">
        <v>611</v>
      </c>
      <c r="E32" s="243"/>
      <c r="F32" s="747"/>
      <c r="G32" s="747"/>
      <c r="H32" s="747"/>
      <c r="I32" s="1145">
        <v>20384.759727275818</v>
      </c>
      <c r="J32" s="1145"/>
      <c r="K32" s="1145">
        <v>6342.2351043487643</v>
      </c>
      <c r="L32" s="1145"/>
      <c r="M32" s="1145">
        <v>1773.0415996234872</v>
      </c>
      <c r="N32" s="1145">
        <v>3730.957866245672</v>
      </c>
      <c r="O32" s="1145"/>
      <c r="P32" s="1145">
        <v>2500.3853133872167</v>
      </c>
      <c r="Q32" s="1145"/>
      <c r="R32" s="1145">
        <v>1786.160844885479</v>
      </c>
      <c r="S32" s="1145"/>
      <c r="T32" s="1145">
        <v>2867.1881272854243</v>
      </c>
      <c r="U32" s="1145">
        <v>1384.7908714998507</v>
      </c>
      <c r="V32" s="739"/>
      <c r="W32" s="748"/>
      <c r="Y32" s="1305"/>
      <c r="AA32" s="1305"/>
    </row>
    <row r="33" spans="1:29" ht="19.5" customHeight="1">
      <c r="A33" s="198"/>
      <c r="B33" s="200"/>
      <c r="C33" s="624"/>
      <c r="D33" s="1144" t="s">
        <v>584</v>
      </c>
      <c r="E33" s="243"/>
      <c r="F33" s="747"/>
      <c r="G33" s="747"/>
      <c r="H33" s="747"/>
      <c r="I33" s="1145">
        <v>12089.034588893359</v>
      </c>
      <c r="J33" s="1145"/>
      <c r="K33" s="1145">
        <v>3908.1367777936266</v>
      </c>
      <c r="L33" s="1145"/>
      <c r="M33" s="1145">
        <v>1132.6035058998655</v>
      </c>
      <c r="N33" s="1145">
        <v>2258.7360648359668</v>
      </c>
      <c r="O33" s="1145"/>
      <c r="P33" s="1145">
        <v>1348.1482712590632</v>
      </c>
      <c r="Q33" s="1145"/>
      <c r="R33" s="1145">
        <v>1024.2719457948174</v>
      </c>
      <c r="S33" s="1145"/>
      <c r="T33" s="1145">
        <v>1666.3041596363123</v>
      </c>
      <c r="U33" s="1145">
        <v>750.83386367372486</v>
      </c>
      <c r="V33" s="739"/>
      <c r="W33" s="748"/>
      <c r="Y33" s="1305"/>
      <c r="AA33" s="1305"/>
    </row>
    <row r="34" spans="1:29" ht="19.5" customHeight="1">
      <c r="A34" s="198"/>
      <c r="B34" s="200"/>
      <c r="C34" s="624"/>
      <c r="D34" s="1144" t="s">
        <v>599</v>
      </c>
      <c r="E34" s="243"/>
      <c r="F34" s="747"/>
      <c r="G34" s="747"/>
      <c r="H34" s="747"/>
      <c r="I34" s="1145">
        <v>8514.3995479442801</v>
      </c>
      <c r="J34" s="1145"/>
      <c r="K34" s="1145">
        <v>2071.6855077969044</v>
      </c>
      <c r="L34" s="1145"/>
      <c r="M34" s="1145">
        <v>537.64419752302706</v>
      </c>
      <c r="N34" s="1145">
        <v>1305.8488877061041</v>
      </c>
      <c r="O34" s="1145"/>
      <c r="P34" s="1145">
        <v>1115.6911189282671</v>
      </c>
      <c r="Q34" s="1145"/>
      <c r="R34" s="1145">
        <v>897.90648522423237</v>
      </c>
      <c r="S34" s="1145"/>
      <c r="T34" s="1145">
        <v>1599.2231732505657</v>
      </c>
      <c r="U34" s="1145">
        <v>986.40017751519031</v>
      </c>
      <c r="V34" s="739"/>
      <c r="W34" s="748"/>
      <c r="Y34" s="1305"/>
      <c r="AA34" s="1305"/>
    </row>
    <row r="35" spans="1:29" ht="19.5" customHeight="1">
      <c r="A35" s="198"/>
      <c r="B35" s="200"/>
      <c r="C35" s="624"/>
      <c r="D35" s="1144" t="s">
        <v>600</v>
      </c>
      <c r="E35" s="243"/>
      <c r="F35" s="747"/>
      <c r="G35" s="747"/>
      <c r="H35" s="747"/>
      <c r="I35" s="1145" t="s">
        <v>9</v>
      </c>
      <c r="J35" s="1145"/>
      <c r="K35" s="1145" t="s">
        <v>9</v>
      </c>
      <c r="L35" s="1145"/>
      <c r="M35" s="1145" t="s">
        <v>9</v>
      </c>
      <c r="N35" s="1145" t="s">
        <v>9</v>
      </c>
      <c r="O35" s="1145"/>
      <c r="P35" s="1145" t="s">
        <v>9</v>
      </c>
      <c r="Q35" s="1145"/>
      <c r="R35" s="1145" t="s">
        <v>9</v>
      </c>
      <c r="S35" s="1145"/>
      <c r="T35" s="1145" t="s">
        <v>9</v>
      </c>
      <c r="U35" s="1145" t="s">
        <v>9</v>
      </c>
      <c r="V35" s="739"/>
      <c r="W35" s="748"/>
      <c r="Y35" s="1305"/>
      <c r="AA35" s="1305"/>
    </row>
    <row r="36" spans="1:29" ht="19.5" customHeight="1">
      <c r="A36" s="198"/>
      <c r="B36" s="200"/>
      <c r="C36" s="624"/>
      <c r="D36" s="1144" t="s">
        <v>610</v>
      </c>
      <c r="E36" s="243"/>
      <c r="F36" s="747"/>
      <c r="G36" s="747"/>
      <c r="H36" s="747"/>
      <c r="I36" s="1145">
        <v>40347.439291396724</v>
      </c>
      <c r="J36" s="1145"/>
      <c r="K36" s="1145">
        <v>10264.203618282942</v>
      </c>
      <c r="L36" s="1145"/>
      <c r="M36" s="1145">
        <v>3373.7143887020848</v>
      </c>
      <c r="N36" s="1145">
        <v>7303.9496810169421</v>
      </c>
      <c r="O36" s="1145"/>
      <c r="P36" s="1145">
        <v>5241.6757312469335</v>
      </c>
      <c r="Q36" s="1145"/>
      <c r="R36" s="1145">
        <v>3750.1304423355282</v>
      </c>
      <c r="S36" s="1145"/>
      <c r="T36" s="1145">
        <v>6659.5423307217343</v>
      </c>
      <c r="U36" s="1145">
        <v>3754.223099090209</v>
      </c>
      <c r="V36" s="739"/>
      <c r="W36" s="748"/>
      <c r="Y36" s="1305"/>
      <c r="Z36" s="214"/>
      <c r="AA36" s="1305"/>
    </row>
    <row r="37" spans="1:29" ht="19.5" customHeight="1">
      <c r="A37" s="198"/>
      <c r="B37" s="200"/>
      <c r="C37" s="624"/>
      <c r="D37" s="1144" t="s">
        <v>601</v>
      </c>
      <c r="E37" s="243"/>
      <c r="F37" s="747"/>
      <c r="G37" s="747"/>
      <c r="H37" s="747"/>
      <c r="I37" s="1145">
        <v>29528.295848625075</v>
      </c>
      <c r="J37" s="1145"/>
      <c r="K37" s="1145">
        <v>10037.514220246034</v>
      </c>
      <c r="L37" s="1145"/>
      <c r="M37" s="1145">
        <v>3805.082131177322</v>
      </c>
      <c r="N37" s="1145">
        <v>5387.6710843508636</v>
      </c>
      <c r="O37" s="1145"/>
      <c r="P37" s="1145">
        <v>2989.3047207584746</v>
      </c>
      <c r="Q37" s="1145"/>
      <c r="R37" s="1145">
        <v>2000.2488107694528</v>
      </c>
      <c r="S37" s="1145"/>
      <c r="T37" s="1145">
        <v>3455.5254821120602</v>
      </c>
      <c r="U37" s="1145">
        <v>1852.9493992107518</v>
      </c>
      <c r="V37" s="739"/>
      <c r="W37" s="748"/>
      <c r="Y37" s="1305"/>
      <c r="AA37" s="1305"/>
    </row>
    <row r="38" spans="1:29" ht="19.5" customHeight="1">
      <c r="A38" s="198"/>
      <c r="B38" s="200"/>
      <c r="C38" s="624"/>
      <c r="D38" s="1144" t="s">
        <v>602</v>
      </c>
      <c r="E38" s="243"/>
      <c r="F38" s="747"/>
      <c r="G38" s="747"/>
      <c r="H38" s="747"/>
      <c r="I38" s="1145">
        <v>1217.4713479689424</v>
      </c>
      <c r="J38" s="1145"/>
      <c r="K38" s="1145">
        <v>377.14447506777145</v>
      </c>
      <c r="L38" s="1145"/>
      <c r="M38" s="1145">
        <v>102.15194413848437</v>
      </c>
      <c r="N38" s="1145">
        <v>238.09262208570649</v>
      </c>
      <c r="O38" s="1145"/>
      <c r="P38" s="1145">
        <v>160.69705370513663</v>
      </c>
      <c r="Q38" s="1145"/>
      <c r="R38" s="1145">
        <v>105.19188363063061</v>
      </c>
      <c r="S38" s="1145"/>
      <c r="T38" s="1145">
        <v>176.22572884467974</v>
      </c>
      <c r="U38" s="1145">
        <v>57.967640496533804</v>
      </c>
      <c r="V38" s="739"/>
      <c r="W38" s="748"/>
      <c r="Y38" s="1305"/>
      <c r="AA38" s="1305"/>
    </row>
    <row r="39" spans="1:29" ht="19.5" customHeight="1">
      <c r="A39" s="198"/>
      <c r="B39" s="200"/>
      <c r="C39" s="624"/>
      <c r="D39" s="1144" t="s">
        <v>603</v>
      </c>
      <c r="E39" s="243"/>
      <c r="F39" s="747"/>
      <c r="G39" s="747"/>
      <c r="H39" s="747"/>
      <c r="I39" s="1145">
        <v>11675.593461801678</v>
      </c>
      <c r="J39" s="1145"/>
      <c r="K39" s="1145">
        <v>3216.7289369890923</v>
      </c>
      <c r="L39" s="1145"/>
      <c r="M39" s="1145">
        <v>1001.420956362628</v>
      </c>
      <c r="N39" s="1145">
        <v>2149.4623052782354</v>
      </c>
      <c r="O39" s="1145"/>
      <c r="P39" s="1145">
        <v>1769.131266691958</v>
      </c>
      <c r="Q39" s="1145"/>
      <c r="R39" s="1145">
        <v>1133.9298707132043</v>
      </c>
      <c r="S39" s="1145"/>
      <c r="T39" s="1145">
        <v>1689.3449259522708</v>
      </c>
      <c r="U39" s="1145">
        <v>715.57519981433654</v>
      </c>
      <c r="V39" s="739"/>
      <c r="W39" s="748"/>
      <c r="Y39" s="1305"/>
      <c r="AA39" s="1305"/>
    </row>
    <row r="40" spans="1:29" ht="19.5" customHeight="1">
      <c r="A40" s="198"/>
      <c r="B40" s="200"/>
      <c r="C40" s="624"/>
      <c r="D40" s="1144" t="s">
        <v>604</v>
      </c>
      <c r="E40" s="243"/>
      <c r="F40" s="747"/>
      <c r="G40" s="747"/>
      <c r="H40" s="747"/>
      <c r="I40" s="1145">
        <v>2589.1128938129468</v>
      </c>
      <c r="J40" s="1145"/>
      <c r="K40" s="1145">
        <v>777.94097693328615</v>
      </c>
      <c r="L40" s="1145"/>
      <c r="M40" s="1145">
        <v>262.579711770556</v>
      </c>
      <c r="N40" s="1145">
        <v>510.93930072555077</v>
      </c>
      <c r="O40" s="1145"/>
      <c r="P40" s="1145">
        <v>294.21451625533206</v>
      </c>
      <c r="Q40" s="1145"/>
      <c r="R40" s="1145">
        <v>214.70680554392237</v>
      </c>
      <c r="S40" s="1145"/>
      <c r="T40" s="1145">
        <v>320.24897512068856</v>
      </c>
      <c r="U40" s="1145">
        <v>208.48260746361257</v>
      </c>
      <c r="V40" s="739"/>
      <c r="W40" s="748"/>
      <c r="Y40" s="1305"/>
      <c r="AA40" s="1305"/>
    </row>
    <row r="41" spans="1:29" ht="19.5" customHeight="1">
      <c r="A41" s="198"/>
      <c r="B41" s="200"/>
      <c r="C41" s="624"/>
      <c r="D41" s="1144" t="s">
        <v>605</v>
      </c>
      <c r="E41" s="243"/>
      <c r="F41" s="747"/>
      <c r="G41" s="747"/>
      <c r="H41" s="747"/>
      <c r="I41" s="1145">
        <v>10462.7718892867</v>
      </c>
      <c r="J41" s="1145"/>
      <c r="K41" s="1145">
        <v>3551.2746943887946</v>
      </c>
      <c r="L41" s="1145"/>
      <c r="M41" s="1145">
        <v>991.9666467768684</v>
      </c>
      <c r="N41" s="1145">
        <v>1894.9240089197949</v>
      </c>
      <c r="O41" s="1145"/>
      <c r="P41" s="1145">
        <v>1205.7500235220698</v>
      </c>
      <c r="Q41" s="1145"/>
      <c r="R41" s="1145">
        <v>705.27084280285931</v>
      </c>
      <c r="S41" s="1145"/>
      <c r="T41" s="1145">
        <v>1433.4001792478114</v>
      </c>
      <c r="U41" s="1145">
        <v>680.18549362851786</v>
      </c>
      <c r="V41" s="739"/>
      <c r="W41" s="748"/>
      <c r="Y41" s="1305"/>
      <c r="AA41" s="1305"/>
    </row>
    <row r="42" spans="1:29" ht="19.5" customHeight="1">
      <c r="A42" s="198"/>
      <c r="B42" s="200"/>
      <c r="C42" s="624"/>
      <c r="D42" s="1144" t="s">
        <v>606</v>
      </c>
      <c r="E42" s="243"/>
      <c r="F42" s="747"/>
      <c r="G42" s="747"/>
      <c r="H42" s="747"/>
      <c r="I42" s="1145">
        <v>12968.661792835896</v>
      </c>
      <c r="J42" s="1145"/>
      <c r="K42" s="1145">
        <v>3167.1185402360456</v>
      </c>
      <c r="L42" s="1145"/>
      <c r="M42" s="1145">
        <v>862.82260937489445</v>
      </c>
      <c r="N42" s="1145">
        <v>2059.2559962337032</v>
      </c>
      <c r="O42" s="1145"/>
      <c r="P42" s="1145">
        <v>1697.6040683552894</v>
      </c>
      <c r="Q42" s="1145"/>
      <c r="R42" s="1145">
        <v>1122.5133587643759</v>
      </c>
      <c r="S42" s="1145"/>
      <c r="T42" s="1145">
        <v>2505.3205565136413</v>
      </c>
      <c r="U42" s="1145">
        <v>1554.0266633579465</v>
      </c>
      <c r="V42" s="739"/>
      <c r="W42" s="748"/>
      <c r="Y42" s="1305"/>
      <c r="AA42" s="1305"/>
    </row>
    <row r="43" spans="1:29" ht="19.5" customHeight="1">
      <c r="A43" s="198"/>
      <c r="B43" s="200"/>
      <c r="C43" s="624"/>
      <c r="D43" s="1144" t="s">
        <v>607</v>
      </c>
      <c r="E43" s="243"/>
      <c r="F43" s="747"/>
      <c r="G43" s="747"/>
      <c r="H43" s="747"/>
      <c r="I43" s="1145">
        <v>19042.284486151133</v>
      </c>
      <c r="J43" s="1145"/>
      <c r="K43" s="1145">
        <v>5438.8553831941827</v>
      </c>
      <c r="L43" s="1145"/>
      <c r="M43" s="1145">
        <v>1705.7342660959025</v>
      </c>
      <c r="N43" s="1145">
        <v>3182.7684608118893</v>
      </c>
      <c r="O43" s="1145"/>
      <c r="P43" s="1145">
        <v>2174.4995804512573</v>
      </c>
      <c r="Q43" s="1145"/>
      <c r="R43" s="1145">
        <v>1795.549857549893</v>
      </c>
      <c r="S43" s="1145"/>
      <c r="T43" s="1145">
        <v>3042.6642104683237</v>
      </c>
      <c r="U43" s="1145">
        <v>1702.2127275797861</v>
      </c>
      <c r="V43" s="739"/>
      <c r="W43" s="748"/>
      <c r="Y43" s="1305"/>
      <c r="AA43" s="1305"/>
    </row>
    <row r="44" spans="1:29" ht="19.5" customHeight="1">
      <c r="A44" s="198"/>
      <c r="B44" s="200"/>
      <c r="C44" s="624"/>
      <c r="D44" s="1144" t="s">
        <v>608</v>
      </c>
      <c r="E44" s="243"/>
      <c r="F44" s="747"/>
      <c r="G44" s="747"/>
      <c r="H44" s="747"/>
      <c r="I44" s="1145">
        <v>288.80102261466544</v>
      </c>
      <c r="J44" s="1145"/>
      <c r="K44" s="1145">
        <v>100.28524692764982</v>
      </c>
      <c r="L44" s="1145"/>
      <c r="M44" s="1145">
        <v>16.828042328042329</v>
      </c>
      <c r="N44" s="1145">
        <v>49.336577431965651</v>
      </c>
      <c r="O44" s="1145"/>
      <c r="P44" s="1145">
        <v>52.97079975455226</v>
      </c>
      <c r="Q44" s="1145"/>
      <c r="R44" s="1145">
        <v>23.145206654402202</v>
      </c>
      <c r="S44" s="1145"/>
      <c r="T44" s="1145">
        <v>27.686186200668853</v>
      </c>
      <c r="U44" s="1145">
        <v>18.54896331738437</v>
      </c>
      <c r="V44" s="739"/>
      <c r="W44" s="748"/>
      <c r="Y44" s="1305"/>
      <c r="AA44" s="1305"/>
    </row>
    <row r="45" spans="1:29" ht="19.5" customHeight="1">
      <c r="A45" s="198"/>
      <c r="B45" s="200"/>
      <c r="C45" s="624"/>
      <c r="D45" s="1144" t="s">
        <v>609</v>
      </c>
      <c r="E45" s="243"/>
      <c r="F45" s="747"/>
      <c r="G45" s="747"/>
      <c r="H45" s="747"/>
      <c r="I45" s="1145">
        <v>13524.527882473758</v>
      </c>
      <c r="J45" s="1145"/>
      <c r="K45" s="1145">
        <v>3185.5363770161584</v>
      </c>
      <c r="L45" s="1145"/>
      <c r="M45" s="1145">
        <v>1549.3642371490616</v>
      </c>
      <c r="N45" s="1145">
        <v>2825.469856657624</v>
      </c>
      <c r="O45" s="1145"/>
      <c r="P45" s="1145">
        <v>1565.8730754819871</v>
      </c>
      <c r="Q45" s="1145"/>
      <c r="R45" s="1145">
        <v>1245.6951666004743</v>
      </c>
      <c r="S45" s="1145"/>
      <c r="T45" s="1145">
        <v>2084.0744057835254</v>
      </c>
      <c r="U45" s="1145">
        <v>1068.5147637849309</v>
      </c>
      <c r="V45" s="739"/>
      <c r="W45" s="748"/>
      <c r="Y45" s="1305"/>
      <c r="AA45" s="1305"/>
    </row>
    <row r="46" spans="1:29" ht="19.5" customHeight="1">
      <c r="A46" s="198"/>
      <c r="B46" s="200"/>
      <c r="C46" s="624"/>
      <c r="D46" s="1144" t="s">
        <v>585</v>
      </c>
      <c r="E46" s="243"/>
      <c r="F46" s="747"/>
      <c r="G46" s="747"/>
      <c r="H46" s="747"/>
      <c r="I46" s="1145">
        <v>4462.3617229431284</v>
      </c>
      <c r="J46" s="1145"/>
      <c r="K46" s="1145">
        <v>1415.190601126548</v>
      </c>
      <c r="L46" s="1145"/>
      <c r="M46" s="1145">
        <v>496.74551293203979</v>
      </c>
      <c r="N46" s="1145">
        <v>648.79952301393917</v>
      </c>
      <c r="O46" s="1145"/>
      <c r="P46" s="1145">
        <v>458.40578917810655</v>
      </c>
      <c r="Q46" s="1145"/>
      <c r="R46" s="1145">
        <v>345.39810393647991</v>
      </c>
      <c r="S46" s="1145"/>
      <c r="T46" s="1145">
        <v>677.56651568641325</v>
      </c>
      <c r="U46" s="1145">
        <v>420.25567706959521</v>
      </c>
      <c r="V46" s="739"/>
      <c r="W46" s="748"/>
      <c r="X46" s="1358"/>
      <c r="Y46" s="1305"/>
      <c r="Z46" s="214"/>
      <c r="AA46" s="214"/>
      <c r="AB46" s="214"/>
      <c r="AC46" s="214"/>
    </row>
    <row r="47" spans="1:29" s="240" customFormat="1" ht="11.25" customHeight="1">
      <c r="A47" s="238"/>
      <c r="B47" s="749"/>
      <c r="C47" s="1850" t="s">
        <v>528</v>
      </c>
      <c r="D47" s="1850"/>
      <c r="E47" s="1850"/>
      <c r="F47" s="1850"/>
      <c r="G47" s="1850"/>
      <c r="H47" s="1850"/>
      <c r="I47" s="1850"/>
      <c r="J47" s="1850"/>
      <c r="K47" s="1850"/>
      <c r="L47" s="1850"/>
      <c r="M47" s="1850"/>
      <c r="N47" s="1850"/>
      <c r="O47" s="1850"/>
      <c r="P47" s="1850"/>
      <c r="Q47" s="1356"/>
      <c r="R47" s="750"/>
      <c r="S47" s="750"/>
      <c r="T47" s="750"/>
      <c r="U47" s="1349"/>
      <c r="V47" s="751"/>
      <c r="W47" s="752"/>
      <c r="X47" s="1359"/>
      <c r="Y47" s="1305"/>
    </row>
    <row r="48" spans="1:29" ht="13.5" customHeight="1">
      <c r="A48" s="200"/>
      <c r="B48" s="234"/>
      <c r="C48" s="330" t="s">
        <v>529</v>
      </c>
      <c r="D48" s="218"/>
      <c r="E48" s="218"/>
      <c r="F48" s="218"/>
      <c r="G48" s="753" t="s">
        <v>636</v>
      </c>
      <c r="H48" s="218"/>
      <c r="J48" s="753"/>
      <c r="K48" s="218"/>
      <c r="L48" s="218"/>
      <c r="M48" s="218"/>
      <c r="N48" s="218"/>
      <c r="O48" s="218"/>
      <c r="P48" s="218"/>
      <c r="Q48" s="218"/>
      <c r="R48" s="218"/>
      <c r="S48" s="218"/>
      <c r="T48" s="218"/>
      <c r="U48" s="331"/>
      <c r="V48" s="739"/>
      <c r="W48" s="740"/>
    </row>
    <row r="49" spans="1:23" ht="13.5" customHeight="1">
      <c r="A49" s="198"/>
      <c r="B49" s="200"/>
      <c r="C49" s="200"/>
      <c r="D49" s="200"/>
      <c r="E49" s="200"/>
      <c r="F49" s="200"/>
      <c r="G49" s="200"/>
      <c r="H49" s="200"/>
      <c r="I49" s="200"/>
      <c r="J49" s="200"/>
      <c r="K49" s="200"/>
      <c r="L49" s="200"/>
      <c r="M49" s="200"/>
      <c r="N49" s="200"/>
      <c r="O49" s="200"/>
      <c r="P49" s="200"/>
      <c r="Q49" s="200"/>
      <c r="R49" s="200"/>
      <c r="S49" s="200"/>
      <c r="T49" s="200"/>
      <c r="U49" s="717" t="s">
        <v>622</v>
      </c>
      <c r="V49" s="410">
        <v>17</v>
      </c>
      <c r="W49" s="754"/>
    </row>
    <row r="51" spans="1:23" ht="4.5" customHeight="1">
      <c r="V51" s="755"/>
      <c r="W51" s="755"/>
    </row>
    <row r="52" spans="1:23">
      <c r="V52" s="756"/>
      <c r="W52" s="756"/>
    </row>
  </sheetData>
  <mergeCells count="45">
    <mergeCell ref="Z13:AE13"/>
    <mergeCell ref="B1:F1"/>
    <mergeCell ref="B2:D2"/>
    <mergeCell ref="E2:F2"/>
    <mergeCell ref="I2:T2"/>
    <mergeCell ref="C4:U4"/>
    <mergeCell ref="T6:U6"/>
    <mergeCell ref="C8:D8"/>
    <mergeCell ref="F8:G8"/>
    <mergeCell ref="I8:K8"/>
    <mergeCell ref="M8:N8"/>
    <mergeCell ref="P8:R8"/>
    <mergeCell ref="T8:U8"/>
    <mergeCell ref="C5:D6"/>
    <mergeCell ref="F6:G6"/>
    <mergeCell ref="I6:K6"/>
    <mergeCell ref="M6:N6"/>
    <mergeCell ref="P6:R6"/>
    <mergeCell ref="T11:U11"/>
    <mergeCell ref="F9:G9"/>
    <mergeCell ref="I9:K9"/>
    <mergeCell ref="M9:N9"/>
    <mergeCell ref="P9:R9"/>
    <mergeCell ref="T9:U9"/>
    <mergeCell ref="F10:G10"/>
    <mergeCell ref="I10:K10"/>
    <mergeCell ref="M10:N10"/>
    <mergeCell ref="P10:R10"/>
    <mergeCell ref="T10:U10"/>
    <mergeCell ref="C11:D11"/>
    <mergeCell ref="F11:G11"/>
    <mergeCell ref="I11:K11"/>
    <mergeCell ref="M11:N11"/>
    <mergeCell ref="P11:R11"/>
    <mergeCell ref="C47:P47"/>
    <mergeCell ref="C12:D12"/>
    <mergeCell ref="F12:G12"/>
    <mergeCell ref="I12:K12"/>
    <mergeCell ref="M12:N12"/>
    <mergeCell ref="P12:R12"/>
    <mergeCell ref="C14:U14"/>
    <mergeCell ref="C15:D16"/>
    <mergeCell ref="C18:D18"/>
    <mergeCell ref="T12:U12"/>
    <mergeCell ref="I16:U16"/>
  </mergeCells>
  <printOptions horizontalCentered="1"/>
  <pageMargins left="0.15748031496062992" right="0.15748031496062992" top="0.19685039370078741" bottom="0.19685039370078741" header="0" footer="0"/>
  <pageSetup paperSize="9" orientation="portrait" r:id="rId1"/>
  <headerFooter alignWithMargins="0"/>
  <drawing r:id="rId2"/>
</worksheet>
</file>

<file path=xl/worksheets/sheet16.xml><?xml version="1.0" encoding="utf-8"?>
<worksheet xmlns="http://schemas.openxmlformats.org/spreadsheetml/2006/main" xmlns:r="http://schemas.openxmlformats.org/officeDocument/2006/relationships">
  <sheetPr>
    <tabColor theme="3"/>
  </sheetPr>
  <dimension ref="A1:BJ86"/>
  <sheetViews>
    <sheetView zoomScaleNormal="100" workbookViewId="0"/>
  </sheetViews>
  <sheetFormatPr defaultRowHeight="12.75"/>
  <cols>
    <col min="1" max="1" width="1" style="656" customWidth="1"/>
    <col min="2" max="2" width="2.5703125" style="656" customWidth="1"/>
    <col min="3" max="3" width="2" style="656" customWidth="1"/>
    <col min="4" max="4" width="13.28515625" style="656" customWidth="1"/>
    <col min="5" max="5" width="6.28515625" style="656" customWidth="1"/>
    <col min="6" max="6" width="0.5703125" style="656" customWidth="1"/>
    <col min="7" max="7" width="7.140625" style="656" customWidth="1"/>
    <col min="8" max="8" width="0.42578125" style="656" customWidth="1"/>
    <col min="9" max="9" width="7.140625" style="656" customWidth="1"/>
    <col min="10" max="10" width="0.42578125" style="656" customWidth="1"/>
    <col min="11" max="11" width="7.140625" style="656" customWidth="1"/>
    <col min="12" max="12" width="0.42578125" style="656" customWidth="1"/>
    <col min="13" max="13" width="6.42578125" style="656" customWidth="1"/>
    <col min="14" max="14" width="0.28515625" style="656" customWidth="1"/>
    <col min="15" max="15" width="6.5703125" style="656" customWidth="1"/>
    <col min="16" max="16" width="0.28515625" style="656" customWidth="1"/>
    <col min="17" max="17" width="6.85546875" style="656" customWidth="1"/>
    <col min="18" max="18" width="0.28515625" style="656" customWidth="1"/>
    <col min="19" max="19" width="28.42578125" style="656" customWidth="1"/>
    <col min="20" max="20" width="2.5703125" style="656" customWidth="1"/>
    <col min="21" max="21" width="1" style="656" customWidth="1"/>
    <col min="22" max="16384" width="9.140625" style="656"/>
  </cols>
  <sheetData>
    <row r="1" spans="1:62" ht="13.5" customHeight="1">
      <c r="A1" s="651"/>
      <c r="B1" s="655"/>
      <c r="C1" s="655"/>
      <c r="D1" s="655"/>
      <c r="E1" s="655"/>
      <c r="F1" s="652"/>
      <c r="G1" s="652"/>
      <c r="H1" s="652"/>
      <c r="I1" s="652"/>
      <c r="J1" s="652"/>
      <c r="K1" s="652"/>
      <c r="L1" s="652"/>
      <c r="M1" s="652"/>
      <c r="N1" s="652"/>
      <c r="O1" s="652"/>
      <c r="P1" s="652"/>
      <c r="Q1" s="652"/>
      <c r="R1" s="652"/>
      <c r="S1" s="1732" t="s">
        <v>538</v>
      </c>
      <c r="T1" s="1732"/>
      <c r="U1" s="651"/>
    </row>
    <row r="2" spans="1:62" ht="6" customHeight="1">
      <c r="A2" s="651"/>
      <c r="B2" s="1868"/>
      <c r="C2" s="1869"/>
      <c r="D2" s="1869"/>
      <c r="E2" s="880"/>
      <c r="F2" s="880"/>
      <c r="G2" s="880"/>
      <c r="H2" s="880"/>
      <c r="I2" s="880"/>
      <c r="J2" s="880"/>
      <c r="K2" s="880"/>
      <c r="L2" s="880"/>
      <c r="M2" s="880"/>
      <c r="N2" s="880"/>
      <c r="O2" s="880"/>
      <c r="P2" s="880"/>
      <c r="Q2" s="880"/>
      <c r="R2" s="880"/>
      <c r="S2" s="759"/>
      <c r="T2" s="661"/>
      <c r="U2" s="651"/>
      <c r="V2" s="778"/>
      <c r="W2" s="778"/>
      <c r="X2" s="778"/>
      <c r="Y2" s="778"/>
      <c r="Z2" s="778"/>
      <c r="AA2" s="778"/>
      <c r="AB2" s="778"/>
      <c r="AC2" s="778"/>
      <c r="AD2" s="778"/>
      <c r="AE2" s="778"/>
      <c r="AF2" s="778"/>
      <c r="AG2" s="778"/>
      <c r="AH2" s="778"/>
      <c r="AI2" s="778"/>
      <c r="AJ2" s="778"/>
      <c r="AK2" s="778"/>
      <c r="AL2" s="778"/>
      <c r="AM2" s="778"/>
      <c r="AN2" s="778"/>
      <c r="AO2" s="778"/>
      <c r="AP2" s="778"/>
      <c r="AQ2" s="778"/>
      <c r="AR2" s="778"/>
      <c r="AS2" s="778"/>
      <c r="AT2" s="778"/>
      <c r="AU2" s="778"/>
      <c r="AV2" s="778"/>
      <c r="AW2" s="778"/>
      <c r="AX2" s="778"/>
      <c r="AY2" s="778"/>
      <c r="AZ2" s="778"/>
      <c r="BA2" s="778"/>
      <c r="BB2" s="778"/>
      <c r="BC2" s="778"/>
      <c r="BD2" s="778"/>
      <c r="BE2" s="778"/>
      <c r="BF2" s="778"/>
      <c r="BG2" s="778"/>
      <c r="BH2" s="778"/>
      <c r="BI2" s="778"/>
      <c r="BJ2" s="778"/>
    </row>
    <row r="3" spans="1:62" ht="11.25" customHeight="1" thickBot="1">
      <c r="A3" s="651"/>
      <c r="B3" s="779"/>
      <c r="C3" s="661"/>
      <c r="D3" s="661"/>
      <c r="E3" s="661"/>
      <c r="F3" s="661"/>
      <c r="G3" s="661"/>
      <c r="H3" s="661"/>
      <c r="I3" s="661"/>
      <c r="J3" s="661"/>
      <c r="K3" s="661"/>
      <c r="L3" s="661"/>
      <c r="M3" s="661"/>
      <c r="N3" s="661"/>
      <c r="O3" s="661"/>
      <c r="P3" s="661"/>
      <c r="Q3" s="661"/>
      <c r="R3" s="661"/>
      <c r="S3" s="1132" t="s">
        <v>81</v>
      </c>
      <c r="T3" s="661"/>
      <c r="U3" s="651"/>
      <c r="V3" s="778"/>
      <c r="W3" s="778"/>
      <c r="X3" s="778"/>
      <c r="Y3" s="778"/>
      <c r="Z3" s="778"/>
      <c r="AA3" s="778"/>
      <c r="AB3" s="778"/>
      <c r="AC3" s="778"/>
      <c r="AD3" s="778"/>
      <c r="AE3" s="778"/>
      <c r="AF3" s="778"/>
      <c r="AG3" s="778"/>
      <c r="AH3" s="778"/>
      <c r="AI3" s="778"/>
      <c r="AJ3" s="778"/>
      <c r="AK3" s="778"/>
      <c r="AL3" s="778"/>
      <c r="AM3" s="778"/>
      <c r="AN3" s="778"/>
      <c r="AO3" s="778"/>
      <c r="AP3" s="778"/>
      <c r="AQ3" s="778"/>
      <c r="AR3" s="778"/>
      <c r="AS3" s="778"/>
      <c r="AT3" s="778"/>
      <c r="AU3" s="778"/>
      <c r="AV3" s="778"/>
      <c r="AW3" s="778"/>
      <c r="AX3" s="778"/>
      <c r="AY3" s="778"/>
      <c r="AZ3" s="778"/>
      <c r="BA3" s="778"/>
      <c r="BB3" s="778"/>
      <c r="BC3" s="778"/>
      <c r="BD3" s="778"/>
      <c r="BE3" s="778"/>
      <c r="BF3" s="778"/>
      <c r="BG3" s="778"/>
      <c r="BH3" s="778"/>
      <c r="BI3" s="778"/>
      <c r="BJ3" s="778"/>
    </row>
    <row r="4" spans="1:62" s="665" customFormat="1" ht="13.5" customHeight="1" thickBot="1">
      <c r="A4" s="663"/>
      <c r="B4" s="1112"/>
      <c r="C4" s="1870" t="s">
        <v>167</v>
      </c>
      <c r="D4" s="1871"/>
      <c r="E4" s="1871"/>
      <c r="F4" s="1871"/>
      <c r="G4" s="1871"/>
      <c r="H4" s="1871"/>
      <c r="I4" s="1871"/>
      <c r="J4" s="1871"/>
      <c r="K4" s="1871"/>
      <c r="L4" s="1871"/>
      <c r="M4" s="1871"/>
      <c r="N4" s="1871"/>
      <c r="O4" s="1871"/>
      <c r="P4" s="1871"/>
      <c r="Q4" s="1871"/>
      <c r="R4" s="1871"/>
      <c r="S4" s="1872"/>
      <c r="T4" s="661"/>
      <c r="U4" s="663"/>
      <c r="V4" s="1486"/>
      <c r="W4" s="1486"/>
      <c r="X4" s="1486"/>
      <c r="Y4" s="1486"/>
      <c r="Z4" s="1486"/>
      <c r="AA4" s="1486"/>
      <c r="AB4" s="1486"/>
      <c r="AC4" s="1486"/>
      <c r="AD4" s="1486"/>
      <c r="AE4" s="1486"/>
      <c r="AF4" s="1486"/>
      <c r="AG4" s="1486"/>
      <c r="AH4" s="1486"/>
      <c r="AI4" s="1486"/>
      <c r="AJ4" s="1486"/>
      <c r="AK4" s="1486"/>
      <c r="AL4" s="1486"/>
      <c r="AM4" s="1486"/>
      <c r="AN4" s="1486"/>
      <c r="AO4" s="1486"/>
      <c r="AP4" s="1486"/>
      <c r="AQ4" s="1486"/>
      <c r="AR4" s="1486"/>
      <c r="AS4" s="1486"/>
      <c r="AT4" s="1486"/>
      <c r="AU4" s="1486"/>
      <c r="AV4" s="1486"/>
      <c r="AW4" s="1486"/>
      <c r="AX4" s="1486"/>
      <c r="AY4" s="1486"/>
      <c r="AZ4" s="1486"/>
      <c r="BA4" s="1486"/>
      <c r="BB4" s="1486"/>
      <c r="BC4" s="1486"/>
      <c r="BD4" s="1486"/>
      <c r="BE4" s="1486"/>
      <c r="BF4" s="1486"/>
      <c r="BG4" s="1486"/>
      <c r="BH4" s="1486"/>
      <c r="BI4" s="1486"/>
      <c r="BJ4" s="1486"/>
    </row>
    <row r="5" spans="1:62" s="663" customFormat="1" ht="6.75" customHeight="1">
      <c r="B5" s="1112"/>
      <c r="C5" s="1727" t="s">
        <v>168</v>
      </c>
      <c r="D5" s="1727"/>
      <c r="E5" s="664"/>
      <c r="F5" s="669"/>
      <c r="G5" s="669"/>
      <c r="H5" s="669"/>
      <c r="I5" s="669"/>
      <c r="J5" s="669"/>
      <c r="K5" s="669"/>
      <c r="L5" s="669"/>
      <c r="M5" s="669"/>
      <c r="N5" s="669"/>
      <c r="O5" s="669"/>
      <c r="P5" s="669"/>
      <c r="Q5" s="669"/>
      <c r="R5" s="669"/>
      <c r="S5" s="778"/>
      <c r="T5" s="661"/>
      <c r="V5" s="664"/>
      <c r="W5" s="664"/>
      <c r="X5" s="664"/>
      <c r="Y5" s="664"/>
      <c r="Z5" s="664"/>
      <c r="AA5" s="664"/>
      <c r="AB5" s="664"/>
      <c r="AC5" s="664"/>
      <c r="AD5" s="664"/>
      <c r="AE5" s="664"/>
      <c r="AF5" s="664"/>
      <c r="AG5" s="664"/>
      <c r="AH5" s="664"/>
      <c r="AI5" s="664"/>
      <c r="AJ5" s="664"/>
      <c r="AK5" s="664"/>
      <c r="AL5" s="664"/>
      <c r="AM5" s="664"/>
      <c r="AN5" s="664"/>
      <c r="AO5" s="664"/>
      <c r="AP5" s="664"/>
      <c r="AQ5" s="664"/>
      <c r="AR5" s="664"/>
      <c r="AS5" s="664"/>
      <c r="AT5" s="664"/>
      <c r="AU5" s="664"/>
      <c r="AV5" s="664"/>
      <c r="AW5" s="664"/>
      <c r="AX5" s="664"/>
      <c r="AY5" s="664"/>
      <c r="AZ5" s="664"/>
      <c r="BA5" s="664"/>
      <c r="BB5" s="664"/>
      <c r="BC5" s="664"/>
      <c r="BD5" s="664"/>
      <c r="BE5" s="664"/>
      <c r="BF5" s="664"/>
      <c r="BG5" s="664"/>
      <c r="BH5" s="664"/>
      <c r="BI5" s="664"/>
      <c r="BJ5" s="664"/>
    </row>
    <row r="6" spans="1:62" ht="15" customHeight="1">
      <c r="A6" s="651"/>
      <c r="B6" s="779"/>
      <c r="C6" s="1727"/>
      <c r="D6" s="1727"/>
      <c r="E6" s="1873">
        <v>2013</v>
      </c>
      <c r="F6" s="1873"/>
      <c r="G6" s="1873"/>
      <c r="H6" s="1873"/>
      <c r="I6" s="1873"/>
      <c r="J6" s="1873"/>
      <c r="K6" s="1873"/>
      <c r="L6" s="1873"/>
      <c r="M6" s="1873"/>
      <c r="N6" s="1873"/>
      <c r="O6" s="1873"/>
      <c r="P6" s="650"/>
      <c r="Q6" s="1874" t="s">
        <v>694</v>
      </c>
      <c r="R6" s="668"/>
      <c r="S6" s="856"/>
      <c r="T6" s="761"/>
      <c r="U6" s="651"/>
      <c r="V6" s="778"/>
      <c r="W6" s="778"/>
      <c r="X6" s="778"/>
      <c r="Y6" s="778"/>
      <c r="Z6" s="778"/>
      <c r="AA6" s="778"/>
      <c r="AB6" s="778"/>
      <c r="AC6" s="778"/>
      <c r="AD6" s="778"/>
      <c r="AE6" s="778"/>
      <c r="AF6" s="778"/>
      <c r="AG6" s="778"/>
      <c r="AH6" s="778"/>
      <c r="AI6" s="778"/>
      <c r="AJ6" s="778"/>
      <c r="AK6" s="778"/>
      <c r="AL6" s="778"/>
      <c r="AM6" s="778"/>
      <c r="AN6" s="778"/>
      <c r="AO6" s="778"/>
      <c r="AP6" s="778"/>
      <c r="AQ6" s="778"/>
      <c r="AR6" s="778"/>
      <c r="AS6" s="778"/>
      <c r="AT6" s="778"/>
      <c r="AU6" s="778"/>
      <c r="AV6" s="778"/>
      <c r="AW6" s="778"/>
      <c r="AX6" s="778"/>
      <c r="AY6" s="778"/>
      <c r="AZ6" s="778"/>
      <c r="BA6" s="778"/>
      <c r="BB6" s="778"/>
      <c r="BC6" s="778"/>
      <c r="BD6" s="778"/>
      <c r="BE6" s="778"/>
      <c r="BF6" s="778"/>
      <c r="BG6" s="778"/>
      <c r="BH6" s="778"/>
      <c r="BI6" s="778"/>
      <c r="BJ6" s="778"/>
    </row>
    <row r="7" spans="1:62" ht="20.25" customHeight="1">
      <c r="A7" s="651"/>
      <c r="B7" s="779"/>
      <c r="C7" s="666"/>
      <c r="D7" s="666"/>
      <c r="E7" s="621" t="s">
        <v>116</v>
      </c>
      <c r="F7" s="216"/>
      <c r="G7" s="621" t="s">
        <v>127</v>
      </c>
      <c r="H7" s="216"/>
      <c r="I7" s="621" t="s">
        <v>126</v>
      </c>
      <c r="J7" s="778"/>
      <c r="K7" s="621" t="s">
        <v>125</v>
      </c>
      <c r="L7" s="621"/>
      <c r="M7" s="621" t="s">
        <v>124</v>
      </c>
      <c r="N7" s="621"/>
      <c r="O7" s="621" t="s">
        <v>123</v>
      </c>
      <c r="P7" s="650"/>
      <c r="Q7" s="1875"/>
      <c r="R7" s="669"/>
      <c r="S7" s="761"/>
      <c r="T7" s="854"/>
      <c r="U7" s="651"/>
      <c r="V7" s="778"/>
      <c r="W7" s="778"/>
      <c r="X7" s="778"/>
      <c r="Y7" s="778"/>
      <c r="Z7" s="778"/>
      <c r="AA7" s="778"/>
      <c r="AB7" s="778"/>
      <c r="AC7" s="778"/>
      <c r="AD7" s="778"/>
      <c r="AE7" s="778"/>
      <c r="AF7" s="778"/>
      <c r="AG7" s="778"/>
      <c r="AH7" s="778"/>
      <c r="AI7" s="778"/>
      <c r="AJ7" s="778"/>
      <c r="AK7" s="778"/>
      <c r="AL7" s="778"/>
      <c r="AM7" s="778"/>
      <c r="AN7" s="778"/>
      <c r="AO7" s="778"/>
      <c r="AP7" s="778"/>
      <c r="AQ7" s="778"/>
      <c r="AR7" s="778"/>
      <c r="AS7" s="778"/>
      <c r="AT7" s="778"/>
      <c r="AU7" s="778"/>
      <c r="AV7" s="778"/>
      <c r="AW7" s="778"/>
      <c r="AX7" s="778"/>
      <c r="AY7" s="778"/>
      <c r="AZ7" s="778"/>
      <c r="BA7" s="778"/>
      <c r="BB7" s="778"/>
      <c r="BC7" s="778"/>
      <c r="BD7" s="778"/>
      <c r="BE7" s="778"/>
      <c r="BF7" s="778"/>
      <c r="BG7" s="778"/>
      <c r="BH7" s="778"/>
      <c r="BI7" s="778"/>
      <c r="BJ7" s="778"/>
    </row>
    <row r="8" spans="1:62" s="1573" customFormat="1" ht="14.25" customHeight="1">
      <c r="A8" s="1569"/>
      <c r="B8" s="1570"/>
      <c r="C8" s="1571" t="s">
        <v>76</v>
      </c>
      <c r="D8" s="1572"/>
      <c r="E8" s="572">
        <f>SUM(E9:E28)</f>
        <v>112236</v>
      </c>
      <c r="F8" s="572">
        <f t="shared" ref="F8" si="0">SUM(F9:F28)</f>
        <v>0</v>
      </c>
      <c r="G8" s="572">
        <f>SUM(G9:G28)</f>
        <v>109949</v>
      </c>
      <c r="H8" s="572">
        <f>SUM(H9:H28)</f>
        <v>0</v>
      </c>
      <c r="I8" s="572">
        <f>SUM(I9:I28)</f>
        <v>110534</v>
      </c>
      <c r="J8" s="572">
        <f>SUM(J9:J28)</f>
        <v>0</v>
      </c>
      <c r="K8" s="572">
        <f>SUM(K9:K28)</f>
        <v>110297</v>
      </c>
      <c r="M8" s="572">
        <f>SUM(M9:M28)</f>
        <v>110202</v>
      </c>
      <c r="N8" s="572">
        <f>SUM(N9:N28)</f>
        <v>0</v>
      </c>
      <c r="O8" s="572">
        <f>SUM(O9:O28)</f>
        <v>109793</v>
      </c>
      <c r="P8" s="572">
        <f t="shared" ref="P8" si="1">SUM(P9:P28)</f>
        <v>0</v>
      </c>
      <c r="Q8" s="622">
        <v>206.378656519163</v>
      </c>
      <c r="R8" s="508"/>
      <c r="S8" s="1574"/>
      <c r="T8" s="1575"/>
      <c r="U8" s="1569"/>
      <c r="V8" s="1576"/>
      <c r="W8" s="1576"/>
      <c r="X8" s="1576"/>
      <c r="Y8" s="1576"/>
      <c r="Z8" s="1576"/>
      <c r="AA8" s="1576"/>
      <c r="AB8" s="1576"/>
      <c r="AC8" s="1576"/>
      <c r="AD8" s="1576"/>
      <c r="AE8" s="1576"/>
      <c r="AF8" s="1576"/>
      <c r="AG8" s="1576"/>
      <c r="AH8" s="1576"/>
      <c r="AI8" s="1576"/>
      <c r="AJ8" s="1576"/>
      <c r="AK8" s="1576"/>
      <c r="AL8" s="1576"/>
      <c r="AM8" s="1576"/>
      <c r="AN8" s="1576"/>
      <c r="AO8" s="1576"/>
      <c r="AP8" s="1576"/>
      <c r="AQ8" s="1576"/>
      <c r="AR8" s="1576"/>
      <c r="AS8" s="1576"/>
      <c r="AT8" s="1576"/>
      <c r="AU8" s="1576"/>
      <c r="AV8" s="1576"/>
      <c r="AW8" s="1576"/>
      <c r="AX8" s="1576"/>
      <c r="AY8" s="1576"/>
      <c r="AZ8" s="1576"/>
      <c r="BA8" s="1576"/>
      <c r="BB8" s="1576"/>
      <c r="BC8" s="1576"/>
      <c r="BD8" s="1576"/>
      <c r="BE8" s="1576"/>
      <c r="BF8" s="1576"/>
      <c r="BG8" s="1576"/>
      <c r="BH8" s="1576"/>
      <c r="BI8" s="1576"/>
      <c r="BJ8" s="1576"/>
    </row>
    <row r="9" spans="1:62" ht="14.25" customHeight="1">
      <c r="A9" s="651"/>
      <c r="B9" s="779"/>
      <c r="C9" s="145" t="s">
        <v>70</v>
      </c>
      <c r="D9" s="659"/>
      <c r="E9" s="507">
        <v>4716</v>
      </c>
      <c r="F9" s="507">
        <v>0</v>
      </c>
      <c r="G9" s="507">
        <v>4712</v>
      </c>
      <c r="H9" s="507">
        <v>0</v>
      </c>
      <c r="I9" s="507">
        <v>4723</v>
      </c>
      <c r="J9" s="507">
        <v>0</v>
      </c>
      <c r="K9" s="507">
        <v>4740</v>
      </c>
      <c r="L9" s="507">
        <v>0</v>
      </c>
      <c r="M9" s="507">
        <v>4757</v>
      </c>
      <c r="N9" s="507">
        <v>0</v>
      </c>
      <c r="O9" s="507">
        <v>4877</v>
      </c>
      <c r="P9" s="507">
        <v>0</v>
      </c>
      <c r="Q9" s="508">
        <v>211.048228055783</v>
      </c>
      <c r="R9" s="508"/>
      <c r="S9" s="761"/>
      <c r="T9" s="854"/>
      <c r="U9" s="651"/>
      <c r="V9" s="778"/>
      <c r="W9" s="778"/>
      <c r="X9" s="778"/>
      <c r="Y9" s="778"/>
      <c r="Z9" s="778"/>
      <c r="AA9" s="778"/>
      <c r="AB9" s="778"/>
      <c r="AC9" s="778"/>
      <c r="AD9" s="778"/>
      <c r="AE9" s="778"/>
      <c r="AF9" s="778"/>
      <c r="AG9" s="778"/>
      <c r="AH9" s="778"/>
      <c r="AI9" s="778"/>
      <c r="AJ9" s="778"/>
      <c r="AK9" s="778"/>
      <c r="AL9" s="778"/>
      <c r="AM9" s="778"/>
      <c r="AN9" s="778"/>
      <c r="AO9" s="778"/>
      <c r="AP9" s="778"/>
      <c r="AQ9" s="778"/>
      <c r="AR9" s="778"/>
      <c r="AS9" s="778"/>
      <c r="AT9" s="778"/>
      <c r="AU9" s="778"/>
      <c r="AV9" s="778"/>
      <c r="AW9" s="778"/>
      <c r="AX9" s="778"/>
      <c r="AY9" s="778"/>
      <c r="AZ9" s="778"/>
      <c r="BA9" s="778"/>
      <c r="BB9" s="778"/>
      <c r="BC9" s="778"/>
      <c r="BD9" s="778"/>
      <c r="BE9" s="778"/>
      <c r="BF9" s="778"/>
      <c r="BG9" s="778"/>
      <c r="BH9" s="778"/>
      <c r="BI9" s="778"/>
      <c r="BJ9" s="778"/>
    </row>
    <row r="10" spans="1:62" ht="11.25" customHeight="1">
      <c r="A10" s="651"/>
      <c r="B10" s="779"/>
      <c r="C10" s="145" t="s">
        <v>63</v>
      </c>
      <c r="D10" s="659"/>
      <c r="E10" s="507">
        <v>1886</v>
      </c>
      <c r="F10" s="507">
        <v>0</v>
      </c>
      <c r="G10" s="507">
        <v>1905</v>
      </c>
      <c r="H10" s="507">
        <v>0</v>
      </c>
      <c r="I10" s="507">
        <v>1886</v>
      </c>
      <c r="J10" s="507">
        <v>0</v>
      </c>
      <c r="K10" s="507">
        <v>1834</v>
      </c>
      <c r="L10" s="507">
        <v>0</v>
      </c>
      <c r="M10" s="507">
        <v>1819</v>
      </c>
      <c r="N10" s="507">
        <v>0</v>
      </c>
      <c r="O10" s="507">
        <v>1828</v>
      </c>
      <c r="P10" s="507"/>
      <c r="Q10" s="508">
        <v>241.96152831225999</v>
      </c>
      <c r="R10" s="508"/>
      <c r="S10" s="761"/>
      <c r="T10" s="854"/>
      <c r="U10" s="651"/>
      <c r="V10" s="778"/>
      <c r="W10" s="778"/>
      <c r="X10" s="778"/>
      <c r="Y10" s="778"/>
      <c r="Z10" s="778"/>
      <c r="AA10" s="778"/>
      <c r="AB10" s="778"/>
      <c r="AC10" s="778"/>
      <c r="AD10" s="778"/>
      <c r="AE10" s="778"/>
      <c r="AF10" s="778"/>
      <c r="AG10" s="778"/>
      <c r="AH10" s="778"/>
      <c r="AI10" s="778"/>
      <c r="AJ10" s="778"/>
      <c r="AK10" s="778"/>
      <c r="AL10" s="778"/>
      <c r="AM10" s="778"/>
      <c r="AN10" s="778"/>
      <c r="AO10" s="778"/>
      <c r="AP10" s="778"/>
      <c r="AQ10" s="778"/>
      <c r="AR10" s="778"/>
      <c r="AS10" s="778"/>
      <c r="AT10" s="778"/>
      <c r="AU10" s="778"/>
      <c r="AV10" s="778"/>
      <c r="AW10" s="778"/>
      <c r="AX10" s="778"/>
      <c r="AY10" s="778"/>
      <c r="AZ10" s="778"/>
      <c r="BA10" s="778"/>
      <c r="BB10" s="778"/>
      <c r="BC10" s="778"/>
      <c r="BD10" s="778"/>
      <c r="BE10" s="778"/>
      <c r="BF10" s="778"/>
      <c r="BG10" s="778"/>
      <c r="BH10" s="778"/>
      <c r="BI10" s="778"/>
      <c r="BJ10" s="778"/>
    </row>
    <row r="11" spans="1:62" ht="11.65" customHeight="1">
      <c r="A11" s="651"/>
      <c r="B11" s="779"/>
      <c r="C11" s="145" t="s">
        <v>72</v>
      </c>
      <c r="D11" s="659"/>
      <c r="E11" s="507">
        <v>4887</v>
      </c>
      <c r="F11" s="507">
        <v>0</v>
      </c>
      <c r="G11" s="507">
        <v>4714</v>
      </c>
      <c r="H11" s="507">
        <v>0</v>
      </c>
      <c r="I11" s="507">
        <v>4669</v>
      </c>
      <c r="J11" s="507">
        <v>0</v>
      </c>
      <c r="K11" s="507">
        <v>4513</v>
      </c>
      <c r="L11" s="507">
        <v>0</v>
      </c>
      <c r="M11" s="507">
        <v>4522</v>
      </c>
      <c r="N11" s="507">
        <v>0</v>
      </c>
      <c r="O11" s="507">
        <v>4433</v>
      </c>
      <c r="P11" s="507"/>
      <c r="Q11" s="508">
        <v>197.82059123117801</v>
      </c>
      <c r="R11" s="508"/>
      <c r="S11" s="761"/>
      <c r="T11" s="854"/>
      <c r="U11" s="651"/>
      <c r="V11" s="778"/>
      <c r="W11" s="778"/>
      <c r="X11" s="778"/>
      <c r="Y11" s="778"/>
      <c r="Z11" s="778"/>
      <c r="AA11" s="778"/>
      <c r="AB11" s="778"/>
      <c r="AC11" s="778"/>
      <c r="AD11" s="778"/>
      <c r="AE11" s="778"/>
      <c r="AF11" s="778"/>
      <c r="AG11" s="778"/>
      <c r="AH11" s="778"/>
      <c r="AI11" s="778"/>
      <c r="AJ11" s="778"/>
      <c r="AK11" s="778"/>
      <c r="AL11" s="778"/>
      <c r="AM11" s="778"/>
      <c r="AN11" s="778"/>
      <c r="AO11" s="778"/>
      <c r="AP11" s="778"/>
      <c r="AQ11" s="778"/>
      <c r="AR11" s="778"/>
      <c r="AS11" s="778"/>
      <c r="AT11" s="778"/>
      <c r="AU11" s="778"/>
      <c r="AV11" s="778"/>
      <c r="AW11" s="778"/>
      <c r="AX11" s="778"/>
      <c r="AY11" s="778"/>
      <c r="AZ11" s="778"/>
      <c r="BA11" s="778"/>
      <c r="BB11" s="778"/>
      <c r="BC11" s="778"/>
      <c r="BD11" s="778"/>
      <c r="BE11" s="778"/>
      <c r="BF11" s="778"/>
      <c r="BG11" s="778"/>
      <c r="BH11" s="778"/>
      <c r="BI11" s="778"/>
      <c r="BJ11" s="778"/>
    </row>
    <row r="12" spans="1:62" ht="11.65" customHeight="1">
      <c r="A12" s="651"/>
      <c r="B12" s="779"/>
      <c r="C12" s="145" t="s">
        <v>74</v>
      </c>
      <c r="D12" s="659"/>
      <c r="E12" s="507">
        <v>861</v>
      </c>
      <c r="F12" s="507">
        <v>0</v>
      </c>
      <c r="G12" s="507">
        <v>854</v>
      </c>
      <c r="H12" s="507">
        <v>0</v>
      </c>
      <c r="I12" s="507">
        <v>863</v>
      </c>
      <c r="J12" s="507">
        <v>0</v>
      </c>
      <c r="K12" s="507">
        <v>849</v>
      </c>
      <c r="L12" s="507">
        <v>0</v>
      </c>
      <c r="M12" s="507">
        <v>830</v>
      </c>
      <c r="N12" s="507">
        <v>0</v>
      </c>
      <c r="O12" s="507">
        <v>822</v>
      </c>
      <c r="P12" s="507"/>
      <c r="Q12" s="508">
        <v>204.18061445783101</v>
      </c>
      <c r="R12" s="508"/>
      <c r="S12" s="761"/>
      <c r="T12" s="854"/>
      <c r="U12" s="651"/>
    </row>
    <row r="13" spans="1:62" ht="11.65" customHeight="1">
      <c r="A13" s="651"/>
      <c r="B13" s="779"/>
      <c r="C13" s="145" t="s">
        <v>83</v>
      </c>
      <c r="D13" s="659"/>
      <c r="E13" s="507">
        <v>1489</v>
      </c>
      <c r="F13" s="507">
        <v>0</v>
      </c>
      <c r="G13" s="507">
        <v>1528</v>
      </c>
      <c r="H13" s="507">
        <v>0</v>
      </c>
      <c r="I13" s="507">
        <v>1548</v>
      </c>
      <c r="J13" s="507">
        <v>0</v>
      </c>
      <c r="K13" s="507">
        <v>1574</v>
      </c>
      <c r="L13" s="507">
        <v>0</v>
      </c>
      <c r="M13" s="507">
        <v>1600</v>
      </c>
      <c r="N13" s="507">
        <v>0</v>
      </c>
      <c r="O13" s="507">
        <v>1582</v>
      </c>
      <c r="P13" s="507"/>
      <c r="Q13" s="508">
        <v>190.66581715717001</v>
      </c>
      <c r="R13" s="508"/>
      <c r="S13" s="761"/>
      <c r="T13" s="854"/>
      <c r="U13" s="651"/>
    </row>
    <row r="14" spans="1:62" ht="11.65" customHeight="1">
      <c r="A14" s="651"/>
      <c r="B14" s="779"/>
      <c r="C14" s="145" t="s">
        <v>69</v>
      </c>
      <c r="D14" s="659"/>
      <c r="E14" s="507">
        <v>3913</v>
      </c>
      <c r="F14" s="507">
        <v>0</v>
      </c>
      <c r="G14" s="507">
        <v>3857</v>
      </c>
      <c r="H14" s="507">
        <v>0</v>
      </c>
      <c r="I14" s="507">
        <v>3923</v>
      </c>
      <c r="J14" s="507">
        <v>0</v>
      </c>
      <c r="K14" s="507">
        <v>3724</v>
      </c>
      <c r="L14" s="507">
        <v>0</v>
      </c>
      <c r="M14" s="507">
        <v>3751</v>
      </c>
      <c r="N14" s="507">
        <v>0</v>
      </c>
      <c r="O14" s="507">
        <v>3856</v>
      </c>
      <c r="P14" s="507"/>
      <c r="Q14" s="508">
        <v>190.48085775173101</v>
      </c>
      <c r="R14" s="508"/>
      <c r="S14" s="761"/>
      <c r="T14" s="854"/>
      <c r="U14" s="651"/>
    </row>
    <row r="15" spans="1:62" ht="11.65" customHeight="1">
      <c r="A15" s="651"/>
      <c r="B15" s="779"/>
      <c r="C15" s="145" t="s">
        <v>64</v>
      </c>
      <c r="D15" s="659"/>
      <c r="E15" s="507">
        <v>1428</v>
      </c>
      <c r="F15" s="507">
        <v>0</v>
      </c>
      <c r="G15" s="507">
        <v>1382</v>
      </c>
      <c r="H15" s="507">
        <v>0</v>
      </c>
      <c r="I15" s="507">
        <v>1444</v>
      </c>
      <c r="J15" s="507">
        <v>0</v>
      </c>
      <c r="K15" s="507">
        <v>1453</v>
      </c>
      <c r="L15" s="507">
        <v>0</v>
      </c>
      <c r="M15" s="507">
        <v>1496</v>
      </c>
      <c r="N15" s="507">
        <v>0</v>
      </c>
      <c r="O15" s="507">
        <v>1513</v>
      </c>
      <c r="P15" s="507"/>
      <c r="Q15" s="508">
        <v>218.01767737617101</v>
      </c>
      <c r="R15" s="508"/>
      <c r="S15" s="761"/>
      <c r="T15" s="854"/>
      <c r="U15" s="651"/>
    </row>
    <row r="16" spans="1:62" ht="11.65" customHeight="1">
      <c r="A16" s="651"/>
      <c r="B16" s="779"/>
      <c r="C16" s="145" t="s">
        <v>82</v>
      </c>
      <c r="D16" s="659"/>
      <c r="E16" s="507">
        <v>4027</v>
      </c>
      <c r="F16" s="507">
        <v>0</v>
      </c>
      <c r="G16" s="507">
        <v>4003</v>
      </c>
      <c r="H16" s="507">
        <v>0</v>
      </c>
      <c r="I16" s="507">
        <v>4158</v>
      </c>
      <c r="J16" s="507">
        <v>0</v>
      </c>
      <c r="K16" s="507">
        <v>4165</v>
      </c>
      <c r="L16" s="507">
        <v>0</v>
      </c>
      <c r="M16" s="507">
        <v>4214</v>
      </c>
      <c r="N16" s="507">
        <v>0</v>
      </c>
      <c r="O16" s="507">
        <v>4148</v>
      </c>
      <c r="P16" s="507"/>
      <c r="Q16" s="508">
        <v>200.982125890736</v>
      </c>
      <c r="R16" s="508"/>
      <c r="S16" s="761"/>
      <c r="T16" s="854"/>
      <c r="U16" s="651"/>
    </row>
    <row r="17" spans="1:21" ht="11.65" customHeight="1">
      <c r="A17" s="651"/>
      <c r="B17" s="779"/>
      <c r="C17" s="145" t="s">
        <v>84</v>
      </c>
      <c r="D17" s="659"/>
      <c r="E17" s="507">
        <v>1420</v>
      </c>
      <c r="F17" s="507">
        <v>0</v>
      </c>
      <c r="G17" s="507">
        <v>1396</v>
      </c>
      <c r="H17" s="507">
        <v>0</v>
      </c>
      <c r="I17" s="507">
        <v>1412</v>
      </c>
      <c r="J17" s="507">
        <v>0</v>
      </c>
      <c r="K17" s="507">
        <v>1432</v>
      </c>
      <c r="L17" s="507">
        <v>0</v>
      </c>
      <c r="M17" s="507">
        <v>1451</v>
      </c>
      <c r="N17" s="507">
        <v>0</v>
      </c>
      <c r="O17" s="507">
        <v>1453</v>
      </c>
      <c r="P17" s="507"/>
      <c r="Q17" s="508">
        <v>196.20840579710099</v>
      </c>
      <c r="R17" s="508"/>
      <c r="S17" s="761"/>
      <c r="T17" s="854"/>
      <c r="U17" s="651"/>
    </row>
    <row r="18" spans="1:21" ht="11.65" customHeight="1">
      <c r="A18" s="651"/>
      <c r="B18" s="779"/>
      <c r="C18" s="145" t="s">
        <v>68</v>
      </c>
      <c r="D18" s="659"/>
      <c r="E18" s="507">
        <v>2646</v>
      </c>
      <c r="F18" s="507">
        <v>0</v>
      </c>
      <c r="G18" s="507">
        <v>2638</v>
      </c>
      <c r="H18" s="507">
        <v>0</v>
      </c>
      <c r="I18" s="507">
        <v>2721</v>
      </c>
      <c r="J18" s="507">
        <v>0</v>
      </c>
      <c r="K18" s="507">
        <v>2748</v>
      </c>
      <c r="L18" s="507">
        <v>0</v>
      </c>
      <c r="M18" s="507">
        <v>2708</v>
      </c>
      <c r="N18" s="507">
        <v>0</v>
      </c>
      <c r="O18" s="507">
        <v>2705</v>
      </c>
      <c r="P18" s="507"/>
      <c r="Q18" s="508">
        <v>197.30684638109301</v>
      </c>
      <c r="R18" s="508"/>
      <c r="S18" s="761"/>
      <c r="T18" s="854"/>
      <c r="U18" s="651"/>
    </row>
    <row r="19" spans="1:21" ht="11.65" customHeight="1">
      <c r="A19" s="651"/>
      <c r="B19" s="779"/>
      <c r="C19" s="145" t="s">
        <v>67</v>
      </c>
      <c r="D19" s="659"/>
      <c r="E19" s="507">
        <v>23437</v>
      </c>
      <c r="F19" s="507">
        <v>0</v>
      </c>
      <c r="G19" s="507">
        <v>22894</v>
      </c>
      <c r="H19" s="507">
        <v>0</v>
      </c>
      <c r="I19" s="507">
        <v>22696</v>
      </c>
      <c r="J19" s="507">
        <v>0</v>
      </c>
      <c r="K19" s="507">
        <v>22242</v>
      </c>
      <c r="L19" s="507">
        <v>0</v>
      </c>
      <c r="M19" s="507">
        <v>22007</v>
      </c>
      <c r="N19" s="507">
        <v>0</v>
      </c>
      <c r="O19" s="507">
        <v>22280</v>
      </c>
      <c r="P19" s="507"/>
      <c r="Q19" s="508">
        <v>206.41401853871301</v>
      </c>
      <c r="R19" s="508"/>
      <c r="S19" s="761"/>
      <c r="T19" s="854"/>
      <c r="U19" s="651"/>
    </row>
    <row r="20" spans="1:21" ht="11.65" customHeight="1">
      <c r="A20" s="651"/>
      <c r="B20" s="779"/>
      <c r="C20" s="145" t="s">
        <v>65</v>
      </c>
      <c r="D20" s="659"/>
      <c r="E20" s="507">
        <v>1501</v>
      </c>
      <c r="F20" s="507">
        <v>0</v>
      </c>
      <c r="G20" s="507">
        <v>1466</v>
      </c>
      <c r="H20" s="507">
        <v>0</v>
      </c>
      <c r="I20" s="507">
        <v>1468</v>
      </c>
      <c r="J20" s="507">
        <v>0</v>
      </c>
      <c r="K20" s="507">
        <v>1467</v>
      </c>
      <c r="L20" s="507">
        <v>0</v>
      </c>
      <c r="M20" s="507">
        <v>1449</v>
      </c>
      <c r="N20" s="507">
        <v>0</v>
      </c>
      <c r="O20" s="507">
        <v>1444</v>
      </c>
      <c r="P20" s="507"/>
      <c r="Q20" s="508">
        <v>232.03500344589901</v>
      </c>
      <c r="R20" s="508"/>
      <c r="S20" s="761"/>
      <c r="T20" s="854"/>
      <c r="U20" s="651"/>
    </row>
    <row r="21" spans="1:21" ht="11.65" customHeight="1">
      <c r="A21" s="651"/>
      <c r="B21" s="779"/>
      <c r="C21" s="145" t="s">
        <v>71</v>
      </c>
      <c r="D21" s="659"/>
      <c r="E21" s="507">
        <v>33226</v>
      </c>
      <c r="F21" s="507">
        <v>0</v>
      </c>
      <c r="G21" s="507">
        <v>32348</v>
      </c>
      <c r="H21" s="507">
        <v>0</v>
      </c>
      <c r="I21" s="507">
        <v>32392</v>
      </c>
      <c r="J21" s="507">
        <v>0</v>
      </c>
      <c r="K21" s="507">
        <v>32360</v>
      </c>
      <c r="L21" s="507">
        <v>0</v>
      </c>
      <c r="M21" s="507">
        <v>32428</v>
      </c>
      <c r="N21" s="507">
        <v>0</v>
      </c>
      <c r="O21" s="507">
        <v>31658</v>
      </c>
      <c r="P21" s="507"/>
      <c r="Q21" s="508">
        <v>202.85209673936501</v>
      </c>
      <c r="R21" s="508"/>
      <c r="S21" s="761"/>
      <c r="T21" s="854"/>
      <c r="U21" s="651"/>
    </row>
    <row r="22" spans="1:21" ht="11.65" customHeight="1">
      <c r="A22" s="651"/>
      <c r="B22" s="779"/>
      <c r="C22" s="145" t="s">
        <v>89</v>
      </c>
      <c r="D22" s="659"/>
      <c r="E22" s="507">
        <v>2703</v>
      </c>
      <c r="F22" s="507">
        <v>0</v>
      </c>
      <c r="G22" s="507">
        <v>2701</v>
      </c>
      <c r="H22" s="507">
        <v>0</v>
      </c>
      <c r="I22" s="507">
        <v>2704</v>
      </c>
      <c r="J22" s="507">
        <v>0</v>
      </c>
      <c r="K22" s="507">
        <v>2735</v>
      </c>
      <c r="L22" s="507">
        <v>0</v>
      </c>
      <c r="M22" s="507">
        <v>2797</v>
      </c>
      <c r="N22" s="507">
        <v>0</v>
      </c>
      <c r="O22" s="507">
        <v>2802</v>
      </c>
      <c r="P22" s="507"/>
      <c r="Q22" s="508">
        <v>208.399871106337</v>
      </c>
      <c r="R22" s="508"/>
      <c r="S22" s="761"/>
      <c r="T22" s="854"/>
      <c r="U22" s="651"/>
    </row>
    <row r="23" spans="1:21" ht="11.65" customHeight="1">
      <c r="A23" s="651"/>
      <c r="B23" s="779"/>
      <c r="C23" s="145" t="s">
        <v>66</v>
      </c>
      <c r="D23" s="659"/>
      <c r="E23" s="507">
        <v>8636</v>
      </c>
      <c r="F23" s="507">
        <v>0</v>
      </c>
      <c r="G23" s="507">
        <v>8472</v>
      </c>
      <c r="H23" s="507">
        <v>0</v>
      </c>
      <c r="I23" s="507">
        <v>8620</v>
      </c>
      <c r="J23" s="507">
        <v>0</v>
      </c>
      <c r="K23" s="507">
        <v>8923</v>
      </c>
      <c r="L23" s="507">
        <v>0</v>
      </c>
      <c r="M23" s="507">
        <v>8799</v>
      </c>
      <c r="N23" s="507">
        <v>0</v>
      </c>
      <c r="O23" s="507">
        <v>8948</v>
      </c>
      <c r="P23" s="507"/>
      <c r="Q23" s="508">
        <v>215.59746955036999</v>
      </c>
      <c r="R23" s="508"/>
      <c r="S23" s="761"/>
      <c r="T23" s="854"/>
      <c r="U23" s="651"/>
    </row>
    <row r="24" spans="1:21" ht="11.65" customHeight="1">
      <c r="A24" s="651"/>
      <c r="B24" s="779"/>
      <c r="C24" s="145" t="s">
        <v>73</v>
      </c>
      <c r="D24" s="659"/>
      <c r="E24" s="507">
        <v>1363</v>
      </c>
      <c r="F24" s="507">
        <v>0</v>
      </c>
      <c r="G24" s="507">
        <v>1334</v>
      </c>
      <c r="H24" s="507">
        <v>0</v>
      </c>
      <c r="I24" s="507">
        <v>1374</v>
      </c>
      <c r="J24" s="507">
        <v>0</v>
      </c>
      <c r="K24" s="507">
        <v>1388</v>
      </c>
      <c r="L24" s="507">
        <v>0</v>
      </c>
      <c r="M24" s="507">
        <v>1380</v>
      </c>
      <c r="N24" s="507">
        <v>0</v>
      </c>
      <c r="O24" s="507">
        <v>1373</v>
      </c>
      <c r="P24" s="507"/>
      <c r="Q24" s="508">
        <v>183.75864590876199</v>
      </c>
      <c r="R24" s="508"/>
      <c r="S24" s="761"/>
      <c r="T24" s="854"/>
      <c r="U24" s="651"/>
    </row>
    <row r="25" spans="1:21" ht="11.65" customHeight="1">
      <c r="A25" s="651"/>
      <c r="B25" s="779"/>
      <c r="C25" s="145" t="s">
        <v>75</v>
      </c>
      <c r="D25" s="659"/>
      <c r="E25" s="507">
        <v>2587</v>
      </c>
      <c r="F25" s="507">
        <v>0</v>
      </c>
      <c r="G25" s="507">
        <v>2516</v>
      </c>
      <c r="H25" s="507">
        <v>0</v>
      </c>
      <c r="I25" s="507">
        <v>2521</v>
      </c>
      <c r="J25" s="507">
        <v>0</v>
      </c>
      <c r="K25" s="507">
        <v>2548</v>
      </c>
      <c r="L25" s="507">
        <v>0</v>
      </c>
      <c r="M25" s="507">
        <v>2527</v>
      </c>
      <c r="N25" s="507">
        <v>0</v>
      </c>
      <c r="O25" s="507">
        <v>2538</v>
      </c>
      <c r="P25" s="507"/>
      <c r="Q25" s="508">
        <v>194.76821060966</v>
      </c>
      <c r="R25" s="508"/>
      <c r="S25" s="761"/>
      <c r="T25" s="854"/>
      <c r="U25" s="651"/>
    </row>
    <row r="26" spans="1:21" ht="11.65" customHeight="1">
      <c r="A26" s="651"/>
      <c r="B26" s="779"/>
      <c r="C26" s="145" t="s">
        <v>85</v>
      </c>
      <c r="D26" s="659"/>
      <c r="E26" s="507">
        <v>3959</v>
      </c>
      <c r="F26" s="507">
        <v>0</v>
      </c>
      <c r="G26" s="507">
        <v>3845</v>
      </c>
      <c r="H26" s="507">
        <v>0</v>
      </c>
      <c r="I26" s="507">
        <v>3904</v>
      </c>
      <c r="J26" s="507">
        <v>0</v>
      </c>
      <c r="K26" s="507">
        <v>3909</v>
      </c>
      <c r="L26" s="507">
        <v>0</v>
      </c>
      <c r="M26" s="507">
        <v>3813</v>
      </c>
      <c r="N26" s="507">
        <v>0</v>
      </c>
      <c r="O26" s="507">
        <v>3640</v>
      </c>
      <c r="P26" s="507"/>
      <c r="Q26" s="508">
        <v>193.06402519023899</v>
      </c>
      <c r="R26" s="508"/>
      <c r="S26" s="761"/>
      <c r="T26" s="854"/>
      <c r="U26" s="651"/>
    </row>
    <row r="27" spans="1:21" ht="11.65" customHeight="1">
      <c r="A27" s="651"/>
      <c r="B27" s="779"/>
      <c r="C27" s="145" t="s">
        <v>165</v>
      </c>
      <c r="D27" s="659"/>
      <c r="E27" s="507">
        <v>5581</v>
      </c>
      <c r="F27" s="507">
        <v>0</v>
      </c>
      <c r="G27" s="507">
        <v>5428</v>
      </c>
      <c r="H27" s="507">
        <v>0</v>
      </c>
      <c r="I27" s="507">
        <v>5519</v>
      </c>
      <c r="J27" s="507">
        <v>0</v>
      </c>
      <c r="K27" s="507">
        <v>5663</v>
      </c>
      <c r="L27" s="507">
        <v>0</v>
      </c>
      <c r="M27" s="507">
        <v>5769</v>
      </c>
      <c r="N27" s="507">
        <v>0</v>
      </c>
      <c r="O27" s="507">
        <v>5812</v>
      </c>
      <c r="P27" s="507"/>
      <c r="Q27" s="508">
        <v>222.68353512575899</v>
      </c>
      <c r="R27" s="508"/>
      <c r="S27" s="761"/>
      <c r="T27" s="854"/>
      <c r="U27" s="651"/>
    </row>
    <row r="28" spans="1:21" ht="11.65" customHeight="1">
      <c r="A28" s="651"/>
      <c r="B28" s="779"/>
      <c r="C28" s="145" t="s">
        <v>166</v>
      </c>
      <c r="D28" s="659"/>
      <c r="E28" s="507">
        <v>1970</v>
      </c>
      <c r="F28" s="507">
        <v>0</v>
      </c>
      <c r="G28" s="507">
        <v>1956</v>
      </c>
      <c r="H28" s="507">
        <v>0</v>
      </c>
      <c r="I28" s="507">
        <v>1989</v>
      </c>
      <c r="J28" s="507">
        <v>0</v>
      </c>
      <c r="K28" s="507">
        <v>2030</v>
      </c>
      <c r="L28" s="507">
        <v>0</v>
      </c>
      <c r="M28" s="507">
        <v>2085</v>
      </c>
      <c r="N28" s="507">
        <v>0</v>
      </c>
      <c r="O28" s="507">
        <v>2081</v>
      </c>
      <c r="P28" s="507"/>
      <c r="Q28" s="508">
        <v>213.801808153477</v>
      </c>
      <c r="R28" s="508"/>
      <c r="S28" s="761"/>
      <c r="T28" s="854"/>
      <c r="U28" s="651"/>
    </row>
    <row r="29" spans="1:21" ht="7.5" customHeight="1">
      <c r="A29" s="651"/>
      <c r="B29" s="779"/>
      <c r="C29" s="761"/>
      <c r="D29" s="761"/>
      <c r="E29" s="761"/>
      <c r="F29" s="761"/>
      <c r="G29" s="761"/>
      <c r="H29" s="761"/>
      <c r="I29" s="761"/>
      <c r="J29" s="761"/>
      <c r="K29" s="761"/>
      <c r="L29" s="703"/>
      <c r="M29" s="703"/>
      <c r="N29" s="703"/>
      <c r="O29" s="703"/>
      <c r="P29" s="703"/>
      <c r="Q29" s="509"/>
      <c r="R29" s="1021"/>
      <c r="S29" s="116"/>
      <c r="T29" s="854"/>
      <c r="U29" s="651"/>
    </row>
    <row r="30" spans="1:21" ht="12" customHeight="1">
      <c r="A30" s="651"/>
      <c r="B30" s="779"/>
      <c r="C30" s="761"/>
      <c r="D30" s="761"/>
      <c r="E30" s="761"/>
      <c r="F30" s="761"/>
      <c r="G30" s="761"/>
      <c r="H30" s="761"/>
      <c r="I30" s="761"/>
      <c r="J30" s="761"/>
      <c r="K30" s="761"/>
      <c r="L30" s="682"/>
      <c r="M30" s="682"/>
      <c r="N30" s="682"/>
      <c r="O30" s="682"/>
      <c r="P30" s="682"/>
      <c r="Q30" s="1021"/>
      <c r="R30" s="778"/>
      <c r="S30" s="1021"/>
      <c r="T30" s="854"/>
      <c r="U30" s="651"/>
    </row>
    <row r="31" spans="1:21" ht="12" customHeight="1">
      <c r="A31" s="651"/>
      <c r="B31" s="779"/>
      <c r="C31" s="761"/>
      <c r="D31" s="761"/>
      <c r="E31" s="761"/>
      <c r="F31" s="761"/>
      <c r="G31" s="761"/>
      <c r="H31" s="761"/>
      <c r="I31" s="761"/>
      <c r="J31" s="761"/>
      <c r="K31" s="761"/>
      <c r="L31" s="682"/>
      <c r="M31" s="682"/>
      <c r="N31" s="682"/>
      <c r="O31" s="682"/>
      <c r="P31" s="682"/>
      <c r="Q31" s="1021"/>
      <c r="R31" s="761"/>
      <c r="S31" s="1021"/>
      <c r="T31" s="854"/>
      <c r="U31" s="651"/>
    </row>
    <row r="32" spans="1:21" ht="12" customHeight="1">
      <c r="A32" s="651"/>
      <c r="B32" s="779"/>
      <c r="C32" s="761"/>
      <c r="D32" s="761"/>
      <c r="E32" s="761"/>
      <c r="F32" s="761"/>
      <c r="G32" s="761"/>
      <c r="H32" s="761"/>
      <c r="I32" s="761"/>
      <c r="J32" s="761"/>
      <c r="K32" s="761"/>
      <c r="L32" s="682"/>
      <c r="M32" s="682"/>
      <c r="N32" s="682"/>
      <c r="O32" s="682"/>
      <c r="P32" s="682"/>
      <c r="Q32" s="1021"/>
      <c r="R32" s="761"/>
      <c r="S32" s="1021"/>
      <c r="T32" s="854"/>
      <c r="U32" s="651"/>
    </row>
    <row r="33" spans="1:21" ht="12" customHeight="1">
      <c r="A33" s="651"/>
      <c r="B33" s="779"/>
      <c r="C33" s="761"/>
      <c r="D33" s="761"/>
      <c r="E33" s="761"/>
      <c r="F33" s="761"/>
      <c r="G33" s="761"/>
      <c r="H33" s="761"/>
      <c r="I33" s="761"/>
      <c r="J33" s="761"/>
      <c r="K33" s="761"/>
      <c r="L33" s="682"/>
      <c r="M33" s="682"/>
      <c r="N33" s="682"/>
      <c r="O33" s="682"/>
      <c r="P33" s="682"/>
      <c r="Q33" s="1021"/>
      <c r="R33" s="761"/>
      <c r="S33" s="1021"/>
      <c r="T33" s="854"/>
      <c r="U33" s="651"/>
    </row>
    <row r="34" spans="1:21" ht="12" customHeight="1">
      <c r="A34" s="651"/>
      <c r="B34" s="779"/>
      <c r="C34" s="761"/>
      <c r="D34" s="761"/>
      <c r="E34" s="761"/>
      <c r="F34" s="761"/>
      <c r="G34" s="761"/>
      <c r="H34" s="761"/>
      <c r="I34" s="761"/>
      <c r="J34" s="761"/>
      <c r="K34" s="761"/>
      <c r="L34" s="682"/>
      <c r="M34" s="682"/>
      <c r="N34" s="682"/>
      <c r="O34" s="682"/>
      <c r="P34" s="682"/>
      <c r="Q34" s="1021"/>
      <c r="R34" s="761"/>
      <c r="S34" s="1021"/>
      <c r="T34" s="854"/>
      <c r="U34" s="651"/>
    </row>
    <row r="35" spans="1:21" ht="12" customHeight="1">
      <c r="A35" s="651"/>
      <c r="B35" s="779"/>
      <c r="C35" s="761"/>
      <c r="D35" s="761"/>
      <c r="E35" s="761"/>
      <c r="F35" s="761"/>
      <c r="G35" s="761"/>
      <c r="H35" s="761"/>
      <c r="I35" s="761"/>
      <c r="J35" s="761"/>
      <c r="K35" s="761"/>
      <c r="L35" s="682"/>
      <c r="M35" s="682"/>
      <c r="N35" s="682"/>
      <c r="O35" s="682"/>
      <c r="P35" s="682"/>
      <c r="Q35" s="1021"/>
      <c r="R35" s="1021"/>
      <c r="S35" s="1021"/>
      <c r="T35" s="854"/>
      <c r="U35" s="651"/>
    </row>
    <row r="36" spans="1:21" ht="12" customHeight="1">
      <c r="A36" s="651"/>
      <c r="B36" s="779"/>
      <c r="C36" s="761"/>
      <c r="D36" s="761"/>
      <c r="E36" s="761"/>
      <c r="F36" s="761"/>
      <c r="G36" s="761"/>
      <c r="H36" s="761"/>
      <c r="I36" s="761"/>
      <c r="J36" s="761"/>
      <c r="K36" s="761"/>
      <c r="L36" s="682"/>
      <c r="M36" s="682"/>
      <c r="N36" s="682"/>
      <c r="O36" s="682"/>
      <c r="P36" s="682"/>
      <c r="Q36" s="1021"/>
      <c r="R36" s="1021"/>
      <c r="S36" s="1021"/>
      <c r="T36" s="854"/>
      <c r="U36" s="651"/>
    </row>
    <row r="37" spans="1:21" ht="12" customHeight="1">
      <c r="A37" s="651"/>
      <c r="B37" s="779"/>
      <c r="C37" s="761"/>
      <c r="D37" s="761"/>
      <c r="E37" s="761"/>
      <c r="F37" s="761"/>
      <c r="G37" s="761"/>
      <c r="H37" s="761"/>
      <c r="I37" s="761"/>
      <c r="J37" s="761"/>
      <c r="K37" s="761"/>
      <c r="L37" s="682"/>
      <c r="M37" s="682"/>
      <c r="N37" s="682"/>
      <c r="O37" s="682"/>
      <c r="P37" s="682"/>
      <c r="Q37" s="1021"/>
      <c r="R37" s="1021"/>
      <c r="S37" s="1021"/>
      <c r="T37" s="854"/>
      <c r="U37" s="651"/>
    </row>
    <row r="38" spans="1:21" ht="12" customHeight="1">
      <c r="A38" s="651"/>
      <c r="B38" s="779"/>
      <c r="C38" s="761"/>
      <c r="D38" s="761"/>
      <c r="E38" s="761"/>
      <c r="F38" s="761"/>
      <c r="G38" s="761"/>
      <c r="H38" s="761"/>
      <c r="I38" s="761"/>
      <c r="J38" s="761"/>
      <c r="K38" s="761"/>
      <c r="L38" s="682"/>
      <c r="M38" s="682"/>
      <c r="N38" s="682"/>
      <c r="O38" s="682"/>
      <c r="P38" s="682"/>
      <c r="Q38" s="1021"/>
      <c r="R38" s="1021"/>
      <c r="S38" s="1021"/>
      <c r="T38" s="854"/>
      <c r="U38" s="651"/>
    </row>
    <row r="39" spans="1:21" ht="12" customHeight="1">
      <c r="A39" s="651"/>
      <c r="B39" s="779"/>
      <c r="C39" s="761"/>
      <c r="D39" s="761"/>
      <c r="E39" s="761"/>
      <c r="F39" s="761"/>
      <c r="G39" s="761"/>
      <c r="H39" s="761"/>
      <c r="I39" s="761"/>
      <c r="J39" s="761"/>
      <c r="K39" s="761"/>
      <c r="L39" s="682"/>
      <c r="M39" s="682"/>
      <c r="N39" s="682"/>
      <c r="O39" s="682"/>
      <c r="P39" s="682"/>
      <c r="Q39" s="1021"/>
      <c r="R39" s="1021"/>
      <c r="S39" s="1021"/>
      <c r="T39" s="854"/>
      <c r="U39" s="651"/>
    </row>
    <row r="40" spans="1:21" ht="12" customHeight="1">
      <c r="A40" s="651"/>
      <c r="B40" s="779"/>
      <c r="C40" s="761"/>
      <c r="D40" s="761"/>
      <c r="E40" s="761"/>
      <c r="F40" s="761"/>
      <c r="G40" s="761"/>
      <c r="H40" s="761"/>
      <c r="I40" s="761"/>
      <c r="J40" s="761"/>
      <c r="K40" s="761"/>
      <c r="L40" s="682"/>
      <c r="M40" s="682"/>
      <c r="N40" s="682"/>
      <c r="O40" s="682"/>
      <c r="P40" s="682"/>
      <c r="Q40" s="1021"/>
      <c r="R40" s="1021"/>
      <c r="S40" s="1021"/>
      <c r="T40" s="854"/>
      <c r="U40" s="651"/>
    </row>
    <row r="41" spans="1:21" ht="12" customHeight="1">
      <c r="A41" s="651"/>
      <c r="B41" s="779"/>
      <c r="C41" s="761"/>
      <c r="D41" s="761"/>
      <c r="E41" s="761"/>
      <c r="F41" s="761"/>
      <c r="G41" s="761"/>
      <c r="H41" s="761"/>
      <c r="I41" s="761"/>
      <c r="J41" s="761"/>
      <c r="K41" s="761"/>
      <c r="L41" s="761"/>
      <c r="M41" s="761"/>
      <c r="N41" s="761"/>
      <c r="O41" s="761"/>
      <c r="P41" s="761"/>
      <c r="Q41" s="1577"/>
      <c r="R41" s="1577"/>
      <c r="S41" s="782"/>
      <c r="T41" s="854"/>
      <c r="U41" s="651"/>
    </row>
    <row r="42" spans="1:21" ht="3.75" customHeight="1" thickBot="1">
      <c r="A42" s="651"/>
      <c r="B42" s="779"/>
      <c r="C42" s="761"/>
      <c r="D42" s="761"/>
      <c r="E42" s="761"/>
      <c r="F42" s="761"/>
      <c r="G42" s="761"/>
      <c r="H42" s="761"/>
      <c r="I42" s="761"/>
      <c r="J42" s="761"/>
      <c r="K42" s="761"/>
      <c r="L42" s="761"/>
      <c r="M42" s="761"/>
      <c r="N42" s="761"/>
      <c r="O42" s="761"/>
      <c r="P42" s="761"/>
      <c r="Q42" s="1577"/>
      <c r="R42" s="1577"/>
      <c r="S42" s="782"/>
      <c r="T42" s="881"/>
      <c r="U42" s="651"/>
    </row>
    <row r="43" spans="1:21" ht="13.5" customHeight="1" thickBot="1">
      <c r="A43" s="651"/>
      <c r="B43" s="779"/>
      <c r="C43" s="1876" t="s">
        <v>468</v>
      </c>
      <c r="D43" s="1877"/>
      <c r="E43" s="1877"/>
      <c r="F43" s="1877"/>
      <c r="G43" s="1877"/>
      <c r="H43" s="1877"/>
      <c r="I43" s="1877"/>
      <c r="J43" s="1877"/>
      <c r="K43" s="1877"/>
      <c r="L43" s="1877"/>
      <c r="M43" s="1877"/>
      <c r="N43" s="1877"/>
      <c r="O43" s="1877"/>
      <c r="P43" s="1877"/>
      <c r="Q43" s="1877"/>
      <c r="R43" s="1877"/>
      <c r="S43" s="1878"/>
      <c r="T43" s="881"/>
      <c r="U43" s="651"/>
    </row>
    <row r="44" spans="1:21" s="651" customFormat="1" ht="6.75" customHeight="1">
      <c r="B44" s="779"/>
      <c r="C44" s="1727" t="s">
        <v>168</v>
      </c>
      <c r="D44" s="1727"/>
      <c r="E44" s="1578"/>
      <c r="F44" s="1578"/>
      <c r="G44" s="1578"/>
      <c r="H44" s="1578"/>
      <c r="I44" s="1578"/>
      <c r="J44" s="1578"/>
      <c r="K44" s="1578"/>
      <c r="L44" s="1578"/>
      <c r="M44" s="1578"/>
      <c r="N44" s="1578"/>
      <c r="O44" s="1578"/>
      <c r="P44" s="1578"/>
      <c r="Q44" s="1579"/>
      <c r="R44" s="1579"/>
      <c r="S44" s="1579"/>
      <c r="T44" s="881"/>
    </row>
    <row r="45" spans="1:21" ht="15" customHeight="1">
      <c r="A45" s="651"/>
      <c r="B45" s="779"/>
      <c r="C45" s="1727"/>
      <c r="D45" s="1727"/>
      <c r="E45" s="1873">
        <v>2013</v>
      </c>
      <c r="F45" s="1873"/>
      <c r="G45" s="1873"/>
      <c r="H45" s="1873"/>
      <c r="I45" s="1873"/>
      <c r="J45" s="1873"/>
      <c r="K45" s="1873"/>
      <c r="L45" s="1873"/>
      <c r="M45" s="1873"/>
      <c r="N45" s="1873"/>
      <c r="O45" s="1873"/>
      <c r="P45" s="650"/>
      <c r="Q45" s="1874" t="s">
        <v>695</v>
      </c>
      <c r="R45" s="668"/>
      <c r="S45" s="669"/>
      <c r="T45" s="661"/>
      <c r="U45" s="651"/>
    </row>
    <row r="46" spans="1:21" ht="20.25" customHeight="1">
      <c r="A46" s="651"/>
      <c r="B46" s="779"/>
      <c r="C46" s="666"/>
      <c r="D46" s="666"/>
      <c r="E46" s="621" t="s">
        <v>116</v>
      </c>
      <c r="F46" s="216"/>
      <c r="G46" s="621" t="s">
        <v>127</v>
      </c>
      <c r="H46" s="216"/>
      <c r="I46" s="621" t="s">
        <v>126</v>
      </c>
      <c r="J46" s="778"/>
      <c r="K46" s="621" t="s">
        <v>125</v>
      </c>
      <c r="L46" s="621"/>
      <c r="M46" s="621" t="s">
        <v>124</v>
      </c>
      <c r="N46" s="621"/>
      <c r="O46" s="621" t="s">
        <v>123</v>
      </c>
      <c r="P46" s="650"/>
      <c r="Q46" s="1875"/>
      <c r="R46" s="669"/>
      <c r="S46" s="669"/>
      <c r="T46" s="881"/>
      <c r="U46" s="651"/>
    </row>
    <row r="47" spans="1:21" s="675" customFormat="1" ht="14.25" customHeight="1">
      <c r="A47" s="671"/>
      <c r="B47" s="1580"/>
      <c r="C47" s="1562" t="s">
        <v>76</v>
      </c>
      <c r="D47" s="812"/>
      <c r="E47" s="572">
        <f>SUM(E48:E67)</f>
        <v>282846</v>
      </c>
      <c r="F47" s="572"/>
      <c r="G47" s="572">
        <f>SUM(G48:G67)</f>
        <v>274460</v>
      </c>
      <c r="H47" s="572"/>
      <c r="I47" s="572">
        <f>SUM(I48:I67)</f>
        <v>275130</v>
      </c>
      <c r="J47" s="572"/>
      <c r="K47" s="572">
        <f>SUM(K48:K67)</f>
        <v>272187</v>
      </c>
      <c r="L47" s="572"/>
      <c r="M47" s="572">
        <f>SUM(M48:M67)</f>
        <v>271590</v>
      </c>
      <c r="O47" s="572">
        <f>SUM(O48:O67)</f>
        <v>271302</v>
      </c>
      <c r="P47" s="573"/>
      <c r="Q47" s="979">
        <v>82.5</v>
      </c>
      <c r="R47" s="511"/>
      <c r="S47" s="511"/>
      <c r="T47" s="1581"/>
      <c r="U47" s="671"/>
    </row>
    <row r="48" spans="1:21" ht="15" customHeight="1">
      <c r="A48" s="651"/>
      <c r="B48" s="779"/>
      <c r="C48" s="145" t="s">
        <v>70</v>
      </c>
      <c r="D48" s="659"/>
      <c r="E48" s="507">
        <v>11901</v>
      </c>
      <c r="F48" s="507">
        <v>0</v>
      </c>
      <c r="G48" s="507">
        <v>11833</v>
      </c>
      <c r="H48" s="507">
        <v>0</v>
      </c>
      <c r="I48" s="507">
        <v>11884</v>
      </c>
      <c r="J48" s="507">
        <v>0</v>
      </c>
      <c r="K48" s="507">
        <v>11678</v>
      </c>
      <c r="L48" s="507">
        <v>0</v>
      </c>
      <c r="M48" s="507">
        <v>11736</v>
      </c>
      <c r="N48" s="507">
        <v>0</v>
      </c>
      <c r="O48" s="507">
        <v>11981</v>
      </c>
      <c r="P48" s="511"/>
      <c r="Q48" s="980">
        <v>85.315135135135094</v>
      </c>
      <c r="R48" s="511"/>
      <c r="S48" s="511"/>
      <c r="T48" s="881"/>
      <c r="U48" s="651"/>
    </row>
    <row r="49" spans="1:21" ht="11.65" customHeight="1">
      <c r="A49" s="651"/>
      <c r="B49" s="779"/>
      <c r="C49" s="145" t="s">
        <v>63</v>
      </c>
      <c r="D49" s="659"/>
      <c r="E49" s="507">
        <v>5396</v>
      </c>
      <c r="F49" s="507">
        <v>0</v>
      </c>
      <c r="G49" s="507">
        <v>5403</v>
      </c>
      <c r="H49" s="507">
        <v>0</v>
      </c>
      <c r="I49" s="507">
        <v>5319</v>
      </c>
      <c r="J49" s="507">
        <v>0</v>
      </c>
      <c r="K49" s="507">
        <v>5124</v>
      </c>
      <c r="L49" s="507">
        <v>0</v>
      </c>
      <c r="M49" s="507">
        <v>5127</v>
      </c>
      <c r="N49" s="507">
        <v>0</v>
      </c>
      <c r="O49" s="507">
        <v>5163</v>
      </c>
      <c r="P49" s="511"/>
      <c r="Q49" s="980">
        <v>83.726093394077495</v>
      </c>
      <c r="R49" s="511"/>
      <c r="S49" s="511"/>
      <c r="T49" s="881"/>
      <c r="U49" s="651"/>
    </row>
    <row r="50" spans="1:21" ht="11.65" customHeight="1">
      <c r="A50" s="651"/>
      <c r="B50" s="779"/>
      <c r="C50" s="145" t="s">
        <v>72</v>
      </c>
      <c r="D50" s="659"/>
      <c r="E50" s="507">
        <v>12048</v>
      </c>
      <c r="F50" s="507">
        <v>0</v>
      </c>
      <c r="G50" s="507">
        <v>11444</v>
      </c>
      <c r="H50" s="507">
        <v>0</v>
      </c>
      <c r="I50" s="507">
        <v>11360</v>
      </c>
      <c r="J50" s="507">
        <v>0</v>
      </c>
      <c r="K50" s="507">
        <v>10854</v>
      </c>
      <c r="L50" s="507">
        <v>0</v>
      </c>
      <c r="M50" s="507">
        <v>10891</v>
      </c>
      <c r="N50" s="507">
        <v>0</v>
      </c>
      <c r="O50" s="507">
        <v>10649</v>
      </c>
      <c r="P50" s="511"/>
      <c r="Q50" s="980">
        <v>82.275053823832295</v>
      </c>
      <c r="R50" s="511"/>
      <c r="S50" s="511"/>
      <c r="T50" s="881"/>
      <c r="U50" s="651"/>
    </row>
    <row r="51" spans="1:21" ht="11.65" customHeight="1">
      <c r="A51" s="651"/>
      <c r="B51" s="779"/>
      <c r="C51" s="145" t="s">
        <v>74</v>
      </c>
      <c r="D51" s="659"/>
      <c r="E51" s="507">
        <v>2029</v>
      </c>
      <c r="F51" s="507">
        <v>0</v>
      </c>
      <c r="G51" s="507">
        <v>1989</v>
      </c>
      <c r="H51" s="507">
        <v>0</v>
      </c>
      <c r="I51" s="507">
        <v>1990</v>
      </c>
      <c r="J51" s="507">
        <v>0</v>
      </c>
      <c r="K51" s="507">
        <v>1943</v>
      </c>
      <c r="L51" s="507">
        <v>0</v>
      </c>
      <c r="M51" s="507">
        <v>1896</v>
      </c>
      <c r="N51" s="507">
        <v>0</v>
      </c>
      <c r="O51" s="507">
        <v>1886</v>
      </c>
      <c r="P51" s="511"/>
      <c r="Q51" s="980">
        <v>89.739661375661399</v>
      </c>
      <c r="R51" s="511"/>
      <c r="S51" s="1582"/>
      <c r="T51" s="651"/>
      <c r="U51" s="651"/>
    </row>
    <row r="52" spans="1:21" ht="11.65" customHeight="1">
      <c r="A52" s="651"/>
      <c r="B52" s="779"/>
      <c r="C52" s="145" t="s">
        <v>83</v>
      </c>
      <c r="D52" s="659"/>
      <c r="E52" s="507">
        <v>3711</v>
      </c>
      <c r="F52" s="507">
        <v>0</v>
      </c>
      <c r="G52" s="507">
        <v>3765</v>
      </c>
      <c r="H52" s="507">
        <v>0</v>
      </c>
      <c r="I52" s="507">
        <v>3818</v>
      </c>
      <c r="J52" s="507">
        <v>0</v>
      </c>
      <c r="K52" s="507">
        <v>3876</v>
      </c>
      <c r="L52" s="507">
        <v>0</v>
      </c>
      <c r="M52" s="507">
        <v>3862</v>
      </c>
      <c r="N52" s="507">
        <v>0</v>
      </c>
      <c r="O52" s="507">
        <v>3828</v>
      </c>
      <c r="P52" s="511"/>
      <c r="Q52" s="980">
        <v>77.914426989441196</v>
      </c>
      <c r="R52" s="511"/>
      <c r="S52" s="1582"/>
      <c r="T52" s="651"/>
      <c r="U52" s="651"/>
    </row>
    <row r="53" spans="1:21" ht="11.65" customHeight="1">
      <c r="A53" s="651"/>
      <c r="B53" s="779"/>
      <c r="C53" s="145" t="s">
        <v>69</v>
      </c>
      <c r="D53" s="659"/>
      <c r="E53" s="507">
        <v>8584</v>
      </c>
      <c r="F53" s="507">
        <v>0</v>
      </c>
      <c r="G53" s="507">
        <v>8329</v>
      </c>
      <c r="H53" s="507">
        <v>0</v>
      </c>
      <c r="I53" s="507">
        <v>8456</v>
      </c>
      <c r="J53" s="507">
        <v>0</v>
      </c>
      <c r="K53" s="507">
        <v>7978</v>
      </c>
      <c r="L53" s="507">
        <v>0</v>
      </c>
      <c r="M53" s="507">
        <v>8060</v>
      </c>
      <c r="N53" s="507">
        <v>0</v>
      </c>
      <c r="O53" s="507">
        <v>8233</v>
      </c>
      <c r="P53" s="511"/>
      <c r="Q53" s="980">
        <v>88.961239280106298</v>
      </c>
      <c r="R53" s="511"/>
      <c r="S53" s="1582"/>
      <c r="T53" s="651"/>
      <c r="U53" s="651"/>
    </row>
    <row r="54" spans="1:21" ht="11.65" customHeight="1">
      <c r="A54" s="651"/>
      <c r="B54" s="779"/>
      <c r="C54" s="145" t="s">
        <v>64</v>
      </c>
      <c r="D54" s="659"/>
      <c r="E54" s="507">
        <v>3886</v>
      </c>
      <c r="F54" s="507">
        <v>0</v>
      </c>
      <c r="G54" s="507">
        <v>3711</v>
      </c>
      <c r="H54" s="507">
        <v>0</v>
      </c>
      <c r="I54" s="507">
        <v>3858</v>
      </c>
      <c r="J54" s="507">
        <v>0</v>
      </c>
      <c r="K54" s="507">
        <v>3836</v>
      </c>
      <c r="L54" s="507">
        <v>0</v>
      </c>
      <c r="M54" s="507">
        <v>3898</v>
      </c>
      <c r="N54" s="507">
        <v>0</v>
      </c>
      <c r="O54" s="507">
        <v>3924</v>
      </c>
      <c r="P54" s="511"/>
      <c r="Q54" s="980">
        <v>83.200295591182396</v>
      </c>
      <c r="R54" s="511"/>
      <c r="S54" s="1582"/>
      <c r="T54" s="651"/>
      <c r="U54" s="651"/>
    </row>
    <row r="55" spans="1:21" ht="11.65" customHeight="1">
      <c r="A55" s="651"/>
      <c r="B55" s="779"/>
      <c r="C55" s="145" t="s">
        <v>82</v>
      </c>
      <c r="D55" s="659"/>
      <c r="E55" s="507">
        <v>9427</v>
      </c>
      <c r="F55" s="507">
        <v>0</v>
      </c>
      <c r="G55" s="507">
        <v>9301</v>
      </c>
      <c r="H55" s="507">
        <v>0</v>
      </c>
      <c r="I55" s="507">
        <v>9570</v>
      </c>
      <c r="J55" s="507">
        <v>0</v>
      </c>
      <c r="K55" s="507">
        <v>9418</v>
      </c>
      <c r="L55" s="507">
        <v>0</v>
      </c>
      <c r="M55" s="507">
        <v>9523</v>
      </c>
      <c r="N55" s="507">
        <v>0</v>
      </c>
      <c r="O55" s="507">
        <v>9462</v>
      </c>
      <c r="P55" s="511"/>
      <c r="Q55" s="980">
        <v>86.476078167115901</v>
      </c>
      <c r="R55" s="511"/>
      <c r="S55" s="1582"/>
      <c r="T55" s="651"/>
      <c r="U55" s="651"/>
    </row>
    <row r="56" spans="1:21" ht="11.65" customHeight="1">
      <c r="A56" s="651"/>
      <c r="B56" s="779"/>
      <c r="C56" s="145" t="s">
        <v>84</v>
      </c>
      <c r="D56" s="659"/>
      <c r="E56" s="507">
        <v>3686</v>
      </c>
      <c r="F56" s="507">
        <v>0</v>
      </c>
      <c r="G56" s="507">
        <v>3582</v>
      </c>
      <c r="H56" s="507">
        <v>0</v>
      </c>
      <c r="I56" s="507">
        <v>3591</v>
      </c>
      <c r="J56" s="507">
        <v>0</v>
      </c>
      <c r="K56" s="507">
        <v>3616</v>
      </c>
      <c r="L56" s="507">
        <v>0</v>
      </c>
      <c r="M56" s="507">
        <v>3621</v>
      </c>
      <c r="N56" s="507">
        <v>0</v>
      </c>
      <c r="O56" s="507">
        <v>3655</v>
      </c>
      <c r="P56" s="511"/>
      <c r="Q56" s="980">
        <v>77.772202930005406</v>
      </c>
      <c r="R56" s="511"/>
      <c r="S56" s="1582"/>
      <c r="T56" s="651"/>
      <c r="U56" s="651"/>
    </row>
    <row r="57" spans="1:21" ht="11.65" customHeight="1">
      <c r="A57" s="651"/>
      <c r="B57" s="779"/>
      <c r="C57" s="145" t="s">
        <v>68</v>
      </c>
      <c r="D57" s="659"/>
      <c r="E57" s="507">
        <v>6001</v>
      </c>
      <c r="F57" s="507">
        <v>0</v>
      </c>
      <c r="G57" s="507">
        <v>5939</v>
      </c>
      <c r="H57" s="507">
        <v>0</v>
      </c>
      <c r="I57" s="507">
        <v>6131</v>
      </c>
      <c r="J57" s="507">
        <v>0</v>
      </c>
      <c r="K57" s="507">
        <v>6153</v>
      </c>
      <c r="L57" s="507">
        <v>0</v>
      </c>
      <c r="M57" s="507">
        <v>5992</v>
      </c>
      <c r="N57" s="507">
        <v>0</v>
      </c>
      <c r="O57" s="507">
        <v>6027</v>
      </c>
      <c r="P57" s="511"/>
      <c r="Q57" s="980">
        <v>86.908931135770203</v>
      </c>
      <c r="R57" s="511"/>
      <c r="S57" s="1582"/>
      <c r="T57" s="651"/>
      <c r="U57" s="651"/>
    </row>
    <row r="58" spans="1:21" ht="11.65" customHeight="1">
      <c r="A58" s="651"/>
      <c r="B58" s="779"/>
      <c r="C58" s="145" t="s">
        <v>67</v>
      </c>
      <c r="D58" s="659"/>
      <c r="E58" s="507">
        <v>58529</v>
      </c>
      <c r="F58" s="507">
        <v>0</v>
      </c>
      <c r="G58" s="507">
        <v>56626</v>
      </c>
      <c r="H58" s="507">
        <v>0</v>
      </c>
      <c r="I58" s="507">
        <v>56012</v>
      </c>
      <c r="J58" s="507">
        <v>0</v>
      </c>
      <c r="K58" s="507">
        <v>54491</v>
      </c>
      <c r="L58" s="507">
        <v>0</v>
      </c>
      <c r="M58" s="507">
        <v>53666</v>
      </c>
      <c r="N58" s="507">
        <v>0</v>
      </c>
      <c r="O58" s="507">
        <v>54340</v>
      </c>
      <c r="P58" s="511"/>
      <c r="Q58" s="980">
        <v>83.674761022398997</v>
      </c>
      <c r="R58" s="511"/>
      <c r="S58" s="1582"/>
      <c r="T58" s="651"/>
      <c r="U58" s="651"/>
    </row>
    <row r="59" spans="1:21" ht="11.65" customHeight="1">
      <c r="A59" s="651"/>
      <c r="B59" s="779"/>
      <c r="C59" s="145" t="s">
        <v>65</v>
      </c>
      <c r="D59" s="659"/>
      <c r="E59" s="507">
        <v>4298</v>
      </c>
      <c r="F59" s="507">
        <v>0</v>
      </c>
      <c r="G59" s="507">
        <v>4150</v>
      </c>
      <c r="H59" s="507">
        <v>0</v>
      </c>
      <c r="I59" s="507">
        <v>4143</v>
      </c>
      <c r="J59" s="507">
        <v>0</v>
      </c>
      <c r="K59" s="507">
        <v>4060</v>
      </c>
      <c r="L59" s="507">
        <v>0</v>
      </c>
      <c r="M59" s="507">
        <v>3959</v>
      </c>
      <c r="N59" s="507">
        <v>0</v>
      </c>
      <c r="O59" s="507">
        <v>3944</v>
      </c>
      <c r="P59" s="511"/>
      <c r="Q59" s="980">
        <v>80.131146575006099</v>
      </c>
      <c r="R59" s="511"/>
      <c r="S59" s="1582"/>
      <c r="T59" s="651"/>
      <c r="U59" s="651"/>
    </row>
    <row r="60" spans="1:21" ht="11.65" customHeight="1">
      <c r="A60" s="651"/>
      <c r="B60" s="779"/>
      <c r="C60" s="145" t="s">
        <v>71</v>
      </c>
      <c r="D60" s="659"/>
      <c r="E60" s="507">
        <v>81295</v>
      </c>
      <c r="F60" s="507">
        <v>0</v>
      </c>
      <c r="G60" s="507">
        <v>78377</v>
      </c>
      <c r="H60" s="507">
        <v>0</v>
      </c>
      <c r="I60" s="507">
        <v>78252</v>
      </c>
      <c r="J60" s="507">
        <v>0</v>
      </c>
      <c r="K60" s="507">
        <v>77607</v>
      </c>
      <c r="L60" s="507">
        <v>0</v>
      </c>
      <c r="M60" s="507">
        <v>77722</v>
      </c>
      <c r="N60" s="507">
        <v>0</v>
      </c>
      <c r="O60" s="507">
        <v>76573</v>
      </c>
      <c r="P60" s="511"/>
      <c r="Q60" s="980">
        <v>83.691250518833698</v>
      </c>
      <c r="R60" s="511"/>
      <c r="S60" s="1582"/>
      <c r="T60" s="651"/>
      <c r="U60" s="651"/>
    </row>
    <row r="61" spans="1:21" ht="11.65" customHeight="1">
      <c r="A61" s="651"/>
      <c r="B61" s="779"/>
      <c r="C61" s="145" t="s">
        <v>89</v>
      </c>
      <c r="D61" s="659"/>
      <c r="E61" s="507">
        <v>6818</v>
      </c>
      <c r="F61" s="507">
        <v>0</v>
      </c>
      <c r="G61" s="507">
        <v>6771</v>
      </c>
      <c r="H61" s="507">
        <v>0</v>
      </c>
      <c r="I61" s="507">
        <v>6764</v>
      </c>
      <c r="J61" s="507">
        <v>0</v>
      </c>
      <c r="K61" s="507">
        <v>6814</v>
      </c>
      <c r="L61" s="507">
        <v>0</v>
      </c>
      <c r="M61" s="507">
        <v>6957</v>
      </c>
      <c r="N61" s="507">
        <v>0</v>
      </c>
      <c r="O61" s="507">
        <v>6928</v>
      </c>
      <c r="P61" s="511"/>
      <c r="Q61" s="980">
        <v>83.009093355999397</v>
      </c>
      <c r="R61" s="511"/>
      <c r="S61" s="1582"/>
      <c r="T61" s="651"/>
      <c r="U61" s="651"/>
    </row>
    <row r="62" spans="1:21" ht="11.65" customHeight="1">
      <c r="A62" s="651"/>
      <c r="B62" s="779"/>
      <c r="C62" s="145" t="s">
        <v>66</v>
      </c>
      <c r="D62" s="659"/>
      <c r="E62" s="507">
        <v>22419</v>
      </c>
      <c r="F62" s="507">
        <v>0</v>
      </c>
      <c r="G62" s="507">
        <v>21787</v>
      </c>
      <c r="H62" s="507">
        <v>0</v>
      </c>
      <c r="I62" s="507">
        <v>21998</v>
      </c>
      <c r="J62" s="507">
        <v>0</v>
      </c>
      <c r="K62" s="507">
        <v>22355</v>
      </c>
      <c r="L62" s="507">
        <v>0</v>
      </c>
      <c r="M62" s="507">
        <v>21911</v>
      </c>
      <c r="N62" s="507">
        <v>0</v>
      </c>
      <c r="O62" s="507">
        <v>22319</v>
      </c>
      <c r="P62" s="511"/>
      <c r="Q62" s="980">
        <v>85.513828553726299</v>
      </c>
      <c r="R62" s="511"/>
      <c r="S62" s="1582"/>
      <c r="T62" s="651"/>
      <c r="U62" s="651"/>
    </row>
    <row r="63" spans="1:21" ht="11.65" customHeight="1">
      <c r="A63" s="651"/>
      <c r="B63" s="779"/>
      <c r="C63" s="145" t="s">
        <v>73</v>
      </c>
      <c r="D63" s="659"/>
      <c r="E63" s="507">
        <v>2879</v>
      </c>
      <c r="F63" s="507">
        <v>0</v>
      </c>
      <c r="G63" s="507">
        <v>2786</v>
      </c>
      <c r="H63" s="507">
        <v>0</v>
      </c>
      <c r="I63" s="507">
        <v>2868</v>
      </c>
      <c r="J63" s="507">
        <v>0</v>
      </c>
      <c r="K63" s="507">
        <v>2916</v>
      </c>
      <c r="L63" s="507">
        <v>0</v>
      </c>
      <c r="M63" s="507">
        <v>2905</v>
      </c>
      <c r="N63" s="507">
        <v>0</v>
      </c>
      <c r="O63" s="507">
        <v>2865</v>
      </c>
      <c r="P63" s="511"/>
      <c r="Q63" s="980">
        <v>87.324568545581101</v>
      </c>
      <c r="R63" s="511"/>
      <c r="S63" s="1582"/>
      <c r="T63" s="651"/>
      <c r="U63" s="651"/>
    </row>
    <row r="64" spans="1:21" ht="11.65" customHeight="1">
      <c r="A64" s="651"/>
      <c r="B64" s="779"/>
      <c r="C64" s="145" t="s">
        <v>75</v>
      </c>
      <c r="D64" s="659"/>
      <c r="E64" s="507">
        <v>5921</v>
      </c>
      <c r="F64" s="507">
        <v>0</v>
      </c>
      <c r="G64" s="507">
        <v>5723</v>
      </c>
      <c r="H64" s="507">
        <v>0</v>
      </c>
      <c r="I64" s="507">
        <v>5698</v>
      </c>
      <c r="J64" s="507">
        <v>0</v>
      </c>
      <c r="K64" s="507">
        <v>5772</v>
      </c>
      <c r="L64" s="507">
        <v>0</v>
      </c>
      <c r="M64" s="507">
        <v>5702</v>
      </c>
      <c r="N64" s="507">
        <v>0</v>
      </c>
      <c r="O64" s="507">
        <v>5710</v>
      </c>
      <c r="P64" s="511"/>
      <c r="Q64" s="980">
        <v>86.056988725064997</v>
      </c>
      <c r="R64" s="511"/>
      <c r="S64" s="1582"/>
      <c r="T64" s="651"/>
      <c r="U64" s="651"/>
    </row>
    <row r="65" spans="1:21" ht="11.65" customHeight="1">
      <c r="A65" s="651"/>
      <c r="B65" s="779"/>
      <c r="C65" s="145" t="s">
        <v>85</v>
      </c>
      <c r="D65" s="659"/>
      <c r="E65" s="507">
        <v>9610</v>
      </c>
      <c r="F65" s="507">
        <v>0</v>
      </c>
      <c r="G65" s="507">
        <v>9278</v>
      </c>
      <c r="H65" s="507">
        <v>0</v>
      </c>
      <c r="I65" s="507">
        <v>9394</v>
      </c>
      <c r="J65" s="507">
        <v>0</v>
      </c>
      <c r="K65" s="507">
        <v>9072</v>
      </c>
      <c r="L65" s="507">
        <v>0</v>
      </c>
      <c r="M65" s="507">
        <v>9123</v>
      </c>
      <c r="N65" s="507">
        <v>0</v>
      </c>
      <c r="O65" s="507">
        <v>8673</v>
      </c>
      <c r="P65" s="511"/>
      <c r="Q65" s="980">
        <v>81.302998403284704</v>
      </c>
      <c r="R65" s="511"/>
      <c r="S65" s="1582"/>
      <c r="T65" s="651"/>
      <c r="U65" s="651"/>
    </row>
    <row r="66" spans="1:21" ht="11.25" customHeight="1">
      <c r="A66" s="651"/>
      <c r="B66" s="779"/>
      <c r="C66" s="145" t="s">
        <v>165</v>
      </c>
      <c r="D66" s="659"/>
      <c r="E66" s="507">
        <v>18942</v>
      </c>
      <c r="F66" s="507">
        <v>0</v>
      </c>
      <c r="G66" s="507">
        <v>18307</v>
      </c>
      <c r="H66" s="507">
        <v>0</v>
      </c>
      <c r="I66" s="507">
        <v>18580</v>
      </c>
      <c r="J66" s="507">
        <v>0</v>
      </c>
      <c r="K66" s="507">
        <v>19072</v>
      </c>
      <c r="L66" s="507">
        <v>0</v>
      </c>
      <c r="M66" s="507">
        <v>19375</v>
      </c>
      <c r="N66" s="507">
        <v>0</v>
      </c>
      <c r="O66" s="507">
        <v>19518</v>
      </c>
      <c r="P66" s="511"/>
      <c r="Q66" s="980">
        <v>64.924646637765903</v>
      </c>
      <c r="R66" s="511"/>
      <c r="S66" s="1582"/>
      <c r="T66" s="651"/>
      <c r="U66" s="651"/>
    </row>
    <row r="67" spans="1:21" ht="11.65" customHeight="1">
      <c r="A67" s="651"/>
      <c r="B67" s="779"/>
      <c r="C67" s="145" t="s">
        <v>166</v>
      </c>
      <c r="D67" s="659"/>
      <c r="E67" s="507">
        <v>5466</v>
      </c>
      <c r="F67" s="507">
        <v>0</v>
      </c>
      <c r="G67" s="507">
        <v>5359</v>
      </c>
      <c r="H67" s="507">
        <v>0</v>
      </c>
      <c r="I67" s="507">
        <v>5444</v>
      </c>
      <c r="J67" s="507">
        <v>0</v>
      </c>
      <c r="K67" s="507">
        <v>5552</v>
      </c>
      <c r="L67" s="507">
        <v>0</v>
      </c>
      <c r="M67" s="507">
        <v>5664</v>
      </c>
      <c r="N67" s="507">
        <v>0</v>
      </c>
      <c r="O67" s="507">
        <v>5624</v>
      </c>
      <c r="P67" s="511"/>
      <c r="Q67" s="980">
        <v>79.039442779051299</v>
      </c>
      <c r="R67" s="511"/>
      <c r="S67" s="1582"/>
      <c r="T67" s="651"/>
      <c r="U67" s="651"/>
    </row>
    <row r="68" spans="1:21" s="1586" customFormat="1" ht="8.25" customHeight="1">
      <c r="A68" s="1583"/>
      <c r="B68" s="1584"/>
      <c r="C68" s="1879" t="s">
        <v>670</v>
      </c>
      <c r="D68" s="1879"/>
      <c r="E68" s="1879"/>
      <c r="F68" s="1879"/>
      <c r="G68" s="1879"/>
      <c r="H68" s="1879"/>
      <c r="I68" s="1879"/>
      <c r="J68" s="1879"/>
      <c r="K68" s="1879"/>
      <c r="L68" s="1879"/>
      <c r="M68" s="1879"/>
      <c r="N68" s="1879"/>
      <c r="O68" s="1879"/>
      <c r="P68" s="1879"/>
      <c r="Q68" s="1879"/>
      <c r="R68" s="1879"/>
      <c r="S68" s="1879"/>
      <c r="T68" s="1585"/>
      <c r="U68" s="1583"/>
    </row>
    <row r="69" spans="1:21" ht="10.5" customHeight="1">
      <c r="A69" s="651"/>
      <c r="B69" s="1584"/>
      <c r="C69" s="785" t="s">
        <v>169</v>
      </c>
      <c r="D69" s="659"/>
      <c r="E69" s="1587"/>
      <c r="F69" s="1587"/>
      <c r="G69" s="1587"/>
      <c r="H69" s="1587"/>
      <c r="I69" s="1587"/>
      <c r="J69" s="1587"/>
      <c r="K69" s="1587"/>
      <c r="L69" s="1587"/>
      <c r="M69" s="710" t="s">
        <v>170</v>
      </c>
      <c r="N69" s="1587"/>
      <c r="O69" s="1237"/>
      <c r="P69" s="1237"/>
      <c r="Q69" s="1237"/>
      <c r="R69" s="1237"/>
      <c r="S69" s="1237"/>
      <c r="T69" s="881"/>
      <c r="U69" s="651"/>
    </row>
    <row r="70" spans="1:21" ht="9.75" customHeight="1">
      <c r="A70" s="651"/>
      <c r="B70" s="1588"/>
      <c r="C70" s="1589" t="s">
        <v>360</v>
      </c>
      <c r="D70" s="659"/>
      <c r="E70" s="1587"/>
      <c r="F70" s="1587"/>
      <c r="G70" s="1587"/>
      <c r="H70" s="1587"/>
      <c r="I70" s="1587"/>
      <c r="J70" s="1587"/>
      <c r="K70" s="1587"/>
      <c r="L70" s="1587"/>
      <c r="M70" s="1590"/>
      <c r="N70" s="1587"/>
      <c r="O70" s="1237"/>
      <c r="P70" s="1237"/>
      <c r="Q70" s="1237"/>
      <c r="R70" s="1237"/>
      <c r="S70" s="1237"/>
      <c r="T70" s="881"/>
      <c r="U70" s="651"/>
    </row>
    <row r="71" spans="1:21" ht="13.5" customHeight="1">
      <c r="A71" s="651"/>
      <c r="B71" s="1591">
        <v>18</v>
      </c>
      <c r="C71" s="1724" t="s">
        <v>638</v>
      </c>
      <c r="D71" s="1725"/>
      <c r="E71" s="1725"/>
      <c r="F71" s="1725"/>
      <c r="G71" s="1725"/>
      <c r="H71" s="661"/>
      <c r="I71" s="661"/>
      <c r="J71" s="661"/>
      <c r="K71" s="661"/>
      <c r="L71" s="661"/>
      <c r="M71" s="661"/>
      <c r="N71" s="661"/>
      <c r="O71" s="661"/>
      <c r="P71" s="661"/>
      <c r="Q71" s="661"/>
      <c r="R71" s="661"/>
      <c r="S71" s="661"/>
      <c r="T71" s="661"/>
      <c r="U71" s="661"/>
    </row>
    <row r="72" spans="1:21" ht="13.5" customHeight="1">
      <c r="A72" s="683"/>
      <c r="B72" s="683"/>
      <c r="C72" s="683"/>
      <c r="D72" s="683"/>
      <c r="E72" s="683"/>
      <c r="F72" s="683"/>
      <c r="G72" s="683"/>
      <c r="H72" s="683"/>
      <c r="I72" s="683"/>
      <c r="J72" s="683"/>
      <c r="K72" s="683"/>
      <c r="L72" s="683"/>
      <c r="M72" s="683"/>
      <c r="N72" s="683"/>
      <c r="O72" s="683"/>
      <c r="P72" s="683"/>
      <c r="Q72" s="683"/>
      <c r="R72" s="683"/>
      <c r="S72" s="1592"/>
      <c r="T72" s="683"/>
      <c r="U72" s="683"/>
    </row>
    <row r="73" spans="1:21">
      <c r="A73" s="683"/>
      <c r="B73" s="683"/>
      <c r="C73" s="683"/>
      <c r="D73" s="683"/>
      <c r="E73" s="1593"/>
      <c r="F73" s="1593"/>
      <c r="G73" s="1593"/>
      <c r="H73" s="1593"/>
      <c r="I73" s="1593"/>
      <c r="J73" s="1593"/>
      <c r="K73" s="1593"/>
      <c r="L73" s="1593"/>
      <c r="M73" s="1593"/>
      <c r="N73" s="1593"/>
      <c r="O73" s="1593"/>
      <c r="P73" s="1593"/>
      <c r="Q73" s="1593"/>
      <c r="R73" s="1593"/>
      <c r="S73" s="1593"/>
      <c r="T73" s="1593"/>
      <c r="U73" s="1593"/>
    </row>
    <row r="74" spans="1:21">
      <c r="A74" s="683"/>
      <c r="B74" s="683"/>
      <c r="C74" s="683"/>
      <c r="D74" s="683"/>
      <c r="E74" s="683"/>
      <c r="F74" s="683"/>
      <c r="G74" s="683" t="s">
        <v>35</v>
      </c>
      <c r="H74" s="683"/>
      <c r="I74" s="683"/>
      <c r="J74" s="683"/>
      <c r="K74" s="683"/>
      <c r="L74" s="683"/>
      <c r="M74" s="683"/>
      <c r="N74" s="683"/>
      <c r="O74" s="683"/>
      <c r="P74" s="683"/>
      <c r="Q74" s="683"/>
      <c r="R74" s="683"/>
      <c r="S74" s="1592"/>
      <c r="T74" s="683"/>
      <c r="U74" s="683"/>
    </row>
    <row r="75" spans="1:21">
      <c r="A75" s="683"/>
      <c r="B75" s="683"/>
      <c r="C75" s="683"/>
      <c r="D75" s="683"/>
      <c r="E75" s="683"/>
      <c r="F75" s="683"/>
      <c r="G75" s="683"/>
      <c r="H75" s="683"/>
      <c r="I75" s="683"/>
      <c r="J75" s="683"/>
      <c r="K75" s="683"/>
      <c r="L75" s="683"/>
      <c r="M75" s="683"/>
      <c r="N75" s="683"/>
      <c r="O75" s="683"/>
      <c r="P75" s="683"/>
      <c r="Q75" s="683"/>
      <c r="R75" s="683"/>
      <c r="S75" s="1592"/>
      <c r="T75" s="683"/>
      <c r="U75" s="683"/>
    </row>
    <row r="76" spans="1:21">
      <c r="A76" s="683"/>
      <c r="B76" s="683"/>
      <c r="C76" s="683"/>
      <c r="D76" s="683"/>
      <c r="E76" s="683"/>
      <c r="F76" s="683"/>
      <c r="G76" s="683"/>
      <c r="H76" s="683"/>
      <c r="I76" s="683"/>
      <c r="J76" s="683"/>
      <c r="K76" s="683"/>
      <c r="L76" s="683"/>
      <c r="M76" s="683"/>
      <c r="N76" s="683"/>
      <c r="O76" s="683"/>
      <c r="P76" s="683"/>
      <c r="Q76" s="683"/>
      <c r="R76" s="683"/>
      <c r="S76" s="1592"/>
      <c r="T76" s="683"/>
      <c r="U76" s="683"/>
    </row>
    <row r="77" spans="1:21">
      <c r="S77" s="1594"/>
    </row>
    <row r="82" spans="19:20" ht="8.25" customHeight="1"/>
    <row r="84" spans="19:20" ht="9" customHeight="1">
      <c r="T84" s="667"/>
    </row>
    <row r="85" spans="19:20" ht="8.25" customHeight="1">
      <c r="S85" s="1563"/>
      <c r="T85" s="1563"/>
    </row>
    <row r="86" spans="19:20" ht="9.75" customHeight="1"/>
  </sheetData>
  <mergeCells count="12">
    <mergeCell ref="C71:G71"/>
    <mergeCell ref="S1:T1"/>
    <mergeCell ref="B2:D2"/>
    <mergeCell ref="C4:S4"/>
    <mergeCell ref="C5:D6"/>
    <mergeCell ref="E6:O6"/>
    <mergeCell ref="Q6:Q7"/>
    <mergeCell ref="C43:S43"/>
    <mergeCell ref="C44:D45"/>
    <mergeCell ref="E45:O45"/>
    <mergeCell ref="Q45:Q46"/>
    <mergeCell ref="C68:S68"/>
  </mergeCells>
  <printOptions horizontalCentered="1"/>
  <pageMargins left="0.19685039370078741" right="0.19685039370078741" top="0.19685039370078741" bottom="0.19685039370078741" header="0" footer="0"/>
  <pageSetup paperSize="9" orientation="portrait" r:id="rId1"/>
  <headerFooter alignWithMargins="0"/>
  <drawing r:id="rId2"/>
</worksheet>
</file>

<file path=xl/worksheets/sheet17.xml><?xml version="1.0" encoding="utf-8"?>
<worksheet xmlns="http://schemas.openxmlformats.org/spreadsheetml/2006/main" xmlns:r="http://schemas.openxmlformats.org/officeDocument/2006/relationships">
  <sheetPr>
    <tabColor theme="3"/>
  </sheetPr>
  <dimension ref="A1:Z84"/>
  <sheetViews>
    <sheetView zoomScaleNormal="100" workbookViewId="0"/>
  </sheetViews>
  <sheetFormatPr defaultRowHeight="12.75"/>
  <cols>
    <col min="1" max="1" width="1" style="656" customWidth="1"/>
    <col min="2" max="2" width="2.5703125" style="656" customWidth="1"/>
    <col min="3" max="3" width="1.140625" style="656" customWidth="1"/>
    <col min="4" max="4" width="24" style="656" customWidth="1"/>
    <col min="5" max="5" width="0.42578125" style="656" customWidth="1"/>
    <col min="6" max="6" width="7.5703125" style="667" customWidth="1"/>
    <col min="7" max="7" width="0.28515625" style="667" customWidth="1"/>
    <col min="8" max="8" width="7.5703125" style="667" customWidth="1"/>
    <col min="9" max="9" width="0.28515625" style="667" customWidth="1"/>
    <col min="10" max="10" width="7.5703125" style="667" customWidth="1"/>
    <col min="11" max="11" width="0.28515625" style="667" customWidth="1"/>
    <col min="12" max="12" width="7.5703125" style="667" customWidth="1"/>
    <col min="13" max="13" width="0.28515625" style="667" customWidth="1"/>
    <col min="14" max="14" width="7.5703125" style="667" customWidth="1"/>
    <col min="15" max="15" width="0.42578125" style="667" customWidth="1"/>
    <col min="16" max="16" width="7.5703125" style="667" customWidth="1"/>
    <col min="17" max="17" width="0.28515625" style="667" customWidth="1"/>
    <col min="18" max="18" width="7.5703125" style="712" customWidth="1"/>
    <col min="19" max="19" width="0.42578125" style="667" customWidth="1"/>
    <col min="20" max="20" width="7.5703125" style="667" customWidth="1"/>
    <col min="21" max="21" width="0.42578125" style="667" customWidth="1"/>
    <col min="22" max="22" width="7.5703125" style="712" customWidth="1"/>
    <col min="23" max="23" width="2.5703125" style="656" customWidth="1"/>
    <col min="24" max="24" width="1" style="656" customWidth="1"/>
    <col min="25" max="16384" width="9.140625" style="656"/>
  </cols>
  <sheetData>
    <row r="1" spans="1:24" ht="13.5" customHeight="1">
      <c r="A1" s="651"/>
      <c r="B1" s="1728" t="s">
        <v>539</v>
      </c>
      <c r="C1" s="1728"/>
      <c r="D1" s="1728"/>
      <c r="E1" s="652"/>
      <c r="F1" s="653"/>
      <c r="G1" s="653"/>
      <c r="H1" s="653"/>
      <c r="I1" s="653"/>
      <c r="J1" s="653"/>
      <c r="K1" s="653"/>
      <c r="L1" s="653"/>
      <c r="M1" s="653"/>
      <c r="N1" s="653"/>
      <c r="O1" s="653"/>
      <c r="P1" s="654"/>
      <c r="Q1" s="1564"/>
      <c r="R1" s="1564"/>
      <c r="S1" s="1564"/>
      <c r="T1" s="1564"/>
      <c r="U1" s="1564"/>
      <c r="V1" s="1564"/>
      <c r="W1" s="655"/>
      <c r="X1" s="651"/>
    </row>
    <row r="2" spans="1:24" ht="6" customHeight="1">
      <c r="A2" s="651"/>
      <c r="B2" s="1881"/>
      <c r="C2" s="1881"/>
      <c r="D2" s="1881"/>
      <c r="E2" s="1565"/>
      <c r="F2" s="657"/>
      <c r="G2" s="657"/>
      <c r="H2" s="658"/>
      <c r="I2" s="658"/>
      <c r="J2" s="658"/>
      <c r="K2" s="658"/>
      <c r="L2" s="658"/>
      <c r="M2" s="658"/>
      <c r="N2" s="658"/>
      <c r="O2" s="658"/>
      <c r="P2" s="658"/>
      <c r="Q2" s="658"/>
      <c r="R2" s="659"/>
      <c r="S2" s="658"/>
      <c r="T2" s="658"/>
      <c r="U2" s="658"/>
      <c r="V2" s="659"/>
      <c r="W2" s="660"/>
      <c r="X2" s="651"/>
    </row>
    <row r="3" spans="1:24" ht="13.5" customHeight="1" thickBot="1">
      <c r="A3" s="651"/>
      <c r="B3" s="661"/>
      <c r="C3" s="661"/>
      <c r="D3" s="661"/>
      <c r="E3" s="661"/>
      <c r="F3" s="658"/>
      <c r="G3" s="658"/>
      <c r="H3" s="658"/>
      <c r="I3" s="658"/>
      <c r="J3" s="658"/>
      <c r="K3" s="658"/>
      <c r="L3" s="658"/>
      <c r="M3" s="658"/>
      <c r="N3" s="658" t="s">
        <v>35</v>
      </c>
      <c r="O3" s="658"/>
      <c r="P3" s="658"/>
      <c r="Q3" s="658"/>
      <c r="R3" s="1132"/>
      <c r="S3" s="658"/>
      <c r="T3" s="658"/>
      <c r="U3" s="658"/>
      <c r="V3" s="1132" t="s">
        <v>81</v>
      </c>
      <c r="W3" s="662"/>
      <c r="X3" s="651"/>
    </row>
    <row r="4" spans="1:24" s="665" customFormat="1" ht="13.5" customHeight="1" thickBot="1">
      <c r="A4" s="663"/>
      <c r="B4" s="664"/>
      <c r="C4" s="1882" t="s">
        <v>0</v>
      </c>
      <c r="D4" s="1883"/>
      <c r="E4" s="1883"/>
      <c r="F4" s="1883"/>
      <c r="G4" s="1883"/>
      <c r="H4" s="1883"/>
      <c r="I4" s="1883"/>
      <c r="J4" s="1883"/>
      <c r="K4" s="1883"/>
      <c r="L4" s="1883"/>
      <c r="M4" s="1883"/>
      <c r="N4" s="1883"/>
      <c r="O4" s="1883"/>
      <c r="P4" s="1883"/>
      <c r="Q4" s="1883"/>
      <c r="R4" s="1883"/>
      <c r="S4" s="1883"/>
      <c r="T4" s="1883"/>
      <c r="U4" s="1883"/>
      <c r="V4" s="1884"/>
      <c r="W4" s="662"/>
      <c r="X4" s="651"/>
    </row>
    <row r="5" spans="1:24" ht="4.5" customHeight="1">
      <c r="A5" s="651"/>
      <c r="B5" s="661"/>
      <c r="C5" s="1727" t="s">
        <v>86</v>
      </c>
      <c r="D5" s="1727"/>
      <c r="E5" s="666"/>
      <c r="G5" s="668"/>
      <c r="H5" s="668"/>
      <c r="I5" s="668"/>
      <c r="J5" s="668"/>
      <c r="K5" s="668"/>
      <c r="L5" s="668"/>
      <c r="M5" s="668"/>
      <c r="N5" s="668"/>
      <c r="O5" s="668"/>
      <c r="P5" s="668"/>
      <c r="Q5" s="668"/>
      <c r="R5" s="668"/>
      <c r="S5" s="668"/>
      <c r="T5" s="668"/>
      <c r="U5" s="668"/>
      <c r="V5" s="668"/>
      <c r="W5" s="662"/>
      <c r="X5" s="651"/>
    </row>
    <row r="6" spans="1:24" ht="12" customHeight="1">
      <c r="A6" s="651"/>
      <c r="B6" s="661"/>
      <c r="C6" s="1727"/>
      <c r="D6" s="1727"/>
      <c r="E6" s="666"/>
      <c r="F6" s="1730">
        <v>2012</v>
      </c>
      <c r="G6" s="1730"/>
      <c r="H6" s="1730"/>
      <c r="I6" s="1730"/>
      <c r="J6" s="1730"/>
      <c r="K6" s="668"/>
      <c r="L6" s="1730">
        <v>2013</v>
      </c>
      <c r="M6" s="1730"/>
      <c r="N6" s="1730"/>
      <c r="O6" s="1730"/>
      <c r="P6" s="1730"/>
      <c r="Q6" s="1730"/>
      <c r="R6" s="1730"/>
      <c r="S6" s="1730"/>
      <c r="T6" s="1730"/>
      <c r="U6" s="1730"/>
      <c r="V6" s="1730"/>
      <c r="W6" s="662"/>
      <c r="X6" s="651"/>
    </row>
    <row r="7" spans="1:24" s="665" customFormat="1" ht="12.75" customHeight="1">
      <c r="A7" s="663"/>
      <c r="B7" s="664"/>
      <c r="C7" s="670"/>
      <c r="D7" s="670"/>
      <c r="E7" s="670"/>
      <c r="F7" s="1133" t="s">
        <v>119</v>
      </c>
      <c r="G7" s="669"/>
      <c r="H7" s="1133" t="s">
        <v>118</v>
      </c>
      <c r="I7" s="669"/>
      <c r="J7" s="1133" t="s">
        <v>117</v>
      </c>
      <c r="K7" s="669"/>
      <c r="L7" s="1133" t="s">
        <v>116</v>
      </c>
      <c r="M7" s="669"/>
      <c r="N7" s="1133" t="s">
        <v>127</v>
      </c>
      <c r="O7" s="669"/>
      <c r="P7" s="1133" t="s">
        <v>126</v>
      </c>
      <c r="Q7" s="669"/>
      <c r="R7" s="1133" t="s">
        <v>125</v>
      </c>
      <c r="T7" s="1133" t="s">
        <v>124</v>
      </c>
      <c r="V7" s="1133" t="s">
        <v>123</v>
      </c>
      <c r="W7" s="662"/>
      <c r="X7" s="651"/>
    </row>
    <row r="8" spans="1:24" s="675" customFormat="1" ht="13.5" customHeight="1">
      <c r="A8" s="671"/>
      <c r="B8" s="672"/>
      <c r="C8" s="1885" t="s">
        <v>171</v>
      </c>
      <c r="D8" s="1885"/>
      <c r="E8" s="673"/>
      <c r="F8" s="674"/>
      <c r="G8" s="674"/>
      <c r="H8" s="674"/>
      <c r="I8" s="674"/>
      <c r="J8" s="674"/>
      <c r="K8" s="674"/>
      <c r="L8" s="674"/>
      <c r="M8" s="674"/>
      <c r="N8" s="674"/>
      <c r="O8" s="674"/>
      <c r="P8" s="674"/>
      <c r="Q8" s="674"/>
      <c r="R8" s="674"/>
      <c r="S8" s="674"/>
      <c r="T8" s="674"/>
      <c r="U8" s="674"/>
      <c r="V8" s="674"/>
      <c r="W8" s="662"/>
      <c r="X8" s="651"/>
    </row>
    <row r="9" spans="1:24" ht="11.25" customHeight="1">
      <c r="A9" s="651"/>
      <c r="B9" s="661"/>
      <c r="C9" s="145" t="s">
        <v>172</v>
      </c>
      <c r="D9" s="676"/>
      <c r="E9" s="676"/>
      <c r="F9" s="117">
        <f>+F11+F10</f>
        <v>279460</v>
      </c>
      <c r="G9" s="117">
        <v>0</v>
      </c>
      <c r="H9" s="117">
        <f>+H11+H10</f>
        <v>279275</v>
      </c>
      <c r="I9" s="117"/>
      <c r="J9" s="117">
        <f>+J11+J10</f>
        <v>278931</v>
      </c>
      <c r="K9" s="117"/>
      <c r="L9" s="117">
        <f>+L11+L10</f>
        <v>278349</v>
      </c>
      <c r="M9" s="117"/>
      <c r="N9" s="117">
        <f>+N11+N10</f>
        <v>277589</v>
      </c>
      <c r="O9" s="117"/>
      <c r="P9" s="117">
        <f>+P11+P10</f>
        <v>277101</v>
      </c>
      <c r="Q9" s="117"/>
      <c r="R9" s="117">
        <f>+R11+R10</f>
        <v>276150</v>
      </c>
      <c r="S9" s="117"/>
      <c r="T9" s="117">
        <f>+T11+T10</f>
        <v>275450</v>
      </c>
      <c r="U9" s="117">
        <f>+U11+U10</f>
        <v>0</v>
      </c>
      <c r="V9" s="117">
        <f>+V11+V10</f>
        <v>274096</v>
      </c>
      <c r="W9" s="662"/>
      <c r="X9" s="651"/>
    </row>
    <row r="10" spans="1:24" ht="11.25" customHeight="1">
      <c r="A10" s="651"/>
      <c r="B10" s="661"/>
      <c r="C10" s="145"/>
      <c r="D10" s="677" t="s">
        <v>80</v>
      </c>
      <c r="E10" s="659"/>
      <c r="F10" s="678">
        <v>142570</v>
      </c>
      <c r="G10" s="678"/>
      <c r="H10" s="678">
        <v>142668</v>
      </c>
      <c r="I10" s="678"/>
      <c r="J10" s="678">
        <v>142674</v>
      </c>
      <c r="K10" s="678"/>
      <c r="L10" s="678">
        <v>142422</v>
      </c>
      <c r="M10" s="678"/>
      <c r="N10" s="678">
        <v>142235</v>
      </c>
      <c r="O10" s="678"/>
      <c r="P10" s="678">
        <v>142107</v>
      </c>
      <c r="Q10" s="678"/>
      <c r="R10" s="678">
        <v>141780</v>
      </c>
      <c r="S10" s="678"/>
      <c r="T10" s="678">
        <v>141507</v>
      </c>
      <c r="U10" s="1251"/>
      <c r="V10" s="678">
        <v>140941</v>
      </c>
      <c r="W10" s="662"/>
      <c r="X10" s="651"/>
    </row>
    <row r="11" spans="1:24" ht="11.25" customHeight="1">
      <c r="A11" s="651"/>
      <c r="B11" s="661"/>
      <c r="C11" s="145"/>
      <c r="D11" s="677" t="s">
        <v>79</v>
      </c>
      <c r="E11" s="659"/>
      <c r="F11" s="678">
        <v>136890</v>
      </c>
      <c r="G11" s="118"/>
      <c r="H11" s="678">
        <v>136607</v>
      </c>
      <c r="I11" s="118"/>
      <c r="J11" s="678">
        <v>136257</v>
      </c>
      <c r="K11" s="118"/>
      <c r="L11" s="678">
        <v>135927</v>
      </c>
      <c r="M11" s="118"/>
      <c r="N11" s="678">
        <v>135354</v>
      </c>
      <c r="O11" s="118"/>
      <c r="P11" s="678">
        <v>134994</v>
      </c>
      <c r="Q11" s="118"/>
      <c r="R11" s="678">
        <v>134370</v>
      </c>
      <c r="S11" s="118"/>
      <c r="T11" s="678">
        <v>133943</v>
      </c>
      <c r="U11" s="1251"/>
      <c r="V11" s="678">
        <v>133155</v>
      </c>
      <c r="W11" s="662"/>
      <c r="X11" s="651"/>
    </row>
    <row r="12" spans="1:24" ht="11.25" customHeight="1">
      <c r="A12" s="651"/>
      <c r="B12" s="661"/>
      <c r="C12" s="145" t="s">
        <v>173</v>
      </c>
      <c r="D12" s="676"/>
      <c r="E12" s="676"/>
      <c r="F12" s="117">
        <f>+F13+F14</f>
        <v>1981968</v>
      </c>
      <c r="G12" s="117"/>
      <c r="H12" s="117">
        <f>+H13+H14</f>
        <v>1986232</v>
      </c>
      <c r="I12" s="117"/>
      <c r="J12" s="117">
        <f>+J13+J14</f>
        <v>1989256</v>
      </c>
      <c r="K12" s="117"/>
      <c r="L12" s="117">
        <f>+L13+L14</f>
        <v>1991854</v>
      </c>
      <c r="M12" s="117"/>
      <c r="N12" s="117">
        <f>+N13+N14</f>
        <v>1993510</v>
      </c>
      <c r="O12" s="117"/>
      <c r="P12" s="117">
        <f>+P13+P14</f>
        <v>1995323</v>
      </c>
      <c r="Q12" s="117"/>
      <c r="R12" s="117">
        <f>+R13+R14</f>
        <v>1998320</v>
      </c>
      <c r="S12" s="117"/>
      <c r="T12" s="117">
        <f>+T13+T14</f>
        <v>2000550</v>
      </c>
      <c r="U12" s="117">
        <f t="shared" ref="U12:V12" si="0">+U13+U14</f>
        <v>0</v>
      </c>
      <c r="V12" s="117">
        <f t="shared" si="0"/>
        <v>2003518</v>
      </c>
      <c r="W12" s="662"/>
      <c r="X12" s="651"/>
    </row>
    <row r="13" spans="1:24" ht="11.25" customHeight="1">
      <c r="A13" s="651"/>
      <c r="B13" s="661"/>
      <c r="C13" s="145"/>
      <c r="D13" s="677" t="s">
        <v>80</v>
      </c>
      <c r="E13" s="659"/>
      <c r="F13" s="678">
        <v>935124</v>
      </c>
      <c r="G13" s="118"/>
      <c r="H13" s="678">
        <v>937057</v>
      </c>
      <c r="I13" s="118"/>
      <c r="J13" s="678">
        <v>938255</v>
      </c>
      <c r="K13" s="118"/>
      <c r="L13" s="678">
        <v>939069</v>
      </c>
      <c r="M13" s="118"/>
      <c r="N13" s="678">
        <v>939551</v>
      </c>
      <c r="O13" s="118"/>
      <c r="P13" s="678">
        <v>940292</v>
      </c>
      <c r="Q13" s="118"/>
      <c r="R13" s="678">
        <v>941487</v>
      </c>
      <c r="S13" s="118"/>
      <c r="T13" s="678">
        <v>942139</v>
      </c>
      <c r="U13" s="1251"/>
      <c r="V13" s="678">
        <v>943212</v>
      </c>
      <c r="W13" s="662"/>
      <c r="X13" s="651"/>
    </row>
    <row r="14" spans="1:24" ht="11.25" customHeight="1">
      <c r="A14" s="651"/>
      <c r="B14" s="661"/>
      <c r="C14" s="145"/>
      <c r="D14" s="677" t="s">
        <v>79</v>
      </c>
      <c r="E14" s="659"/>
      <c r="F14" s="678">
        <v>1046844</v>
      </c>
      <c r="G14" s="678"/>
      <c r="H14" s="678">
        <v>1049175</v>
      </c>
      <c r="I14" s="678"/>
      <c r="J14" s="678">
        <v>1051001</v>
      </c>
      <c r="K14" s="678"/>
      <c r="L14" s="678">
        <v>1052785</v>
      </c>
      <c r="M14" s="678"/>
      <c r="N14" s="678">
        <v>1053959</v>
      </c>
      <c r="O14" s="678"/>
      <c r="P14" s="678">
        <v>1055031</v>
      </c>
      <c r="Q14" s="678"/>
      <c r="R14" s="678">
        <v>1056833</v>
      </c>
      <c r="S14" s="678"/>
      <c r="T14" s="678">
        <v>1058411</v>
      </c>
      <c r="U14" s="1251"/>
      <c r="V14" s="678">
        <v>1060306</v>
      </c>
      <c r="W14" s="662"/>
      <c r="X14" s="651"/>
    </row>
    <row r="15" spans="1:24" ht="11.25" customHeight="1">
      <c r="A15" s="651"/>
      <c r="B15" s="661"/>
      <c r="C15" s="145" t="s">
        <v>174</v>
      </c>
      <c r="D15" s="676"/>
      <c r="E15" s="676"/>
      <c r="F15" s="117">
        <f>+F16+F17</f>
        <v>706288</v>
      </c>
      <c r="G15" s="119"/>
      <c r="H15" s="117">
        <f>+H16+H17</f>
        <v>709008</v>
      </c>
      <c r="I15" s="119"/>
      <c r="J15" s="117">
        <f>+J16+J17</f>
        <v>710189</v>
      </c>
      <c r="K15" s="119"/>
      <c r="L15" s="117">
        <f>+L16+L17</f>
        <v>710722</v>
      </c>
      <c r="M15" s="119"/>
      <c r="N15" s="117">
        <f>+N16+N17</f>
        <v>710019</v>
      </c>
      <c r="O15" s="119"/>
      <c r="P15" s="117">
        <f>+P16+P17</f>
        <v>709058</v>
      </c>
      <c r="Q15" s="119"/>
      <c r="R15" s="117">
        <f>+R16+R17</f>
        <v>709962</v>
      </c>
      <c r="S15" s="119"/>
      <c r="T15" s="117">
        <f>+T16+T17</f>
        <v>711146</v>
      </c>
      <c r="U15" s="117">
        <f t="shared" ref="U15:V15" si="1">+U16+U17</f>
        <v>0</v>
      </c>
      <c r="V15" s="117">
        <f t="shared" si="1"/>
        <v>711828</v>
      </c>
      <c r="W15" s="662"/>
      <c r="X15" s="651"/>
    </row>
    <row r="16" spans="1:24" ht="11.25" customHeight="1">
      <c r="A16" s="651"/>
      <c r="B16" s="661"/>
      <c r="C16" s="145"/>
      <c r="D16" s="677" t="s">
        <v>80</v>
      </c>
      <c r="E16" s="659"/>
      <c r="F16" s="678">
        <v>129060</v>
      </c>
      <c r="G16" s="118"/>
      <c r="H16" s="678">
        <v>129913</v>
      </c>
      <c r="I16" s="118"/>
      <c r="J16" s="678">
        <v>130243</v>
      </c>
      <c r="K16" s="118"/>
      <c r="L16" s="678">
        <v>130571</v>
      </c>
      <c r="M16" s="118"/>
      <c r="N16" s="678">
        <v>130312</v>
      </c>
      <c r="O16" s="118"/>
      <c r="P16" s="678">
        <v>129783</v>
      </c>
      <c r="Q16" s="118"/>
      <c r="R16" s="678">
        <v>130159</v>
      </c>
      <c r="S16" s="118"/>
      <c r="T16" s="678">
        <v>130618</v>
      </c>
      <c r="U16" s="1251"/>
      <c r="V16" s="678">
        <v>130847</v>
      </c>
      <c r="W16" s="662"/>
      <c r="X16" s="651"/>
    </row>
    <row r="17" spans="1:26" ht="11.25" customHeight="1">
      <c r="A17" s="651"/>
      <c r="B17" s="661"/>
      <c r="C17" s="145"/>
      <c r="D17" s="677" t="s">
        <v>79</v>
      </c>
      <c r="E17" s="659"/>
      <c r="F17" s="678">
        <v>577228</v>
      </c>
      <c r="G17" s="678"/>
      <c r="H17" s="678">
        <v>579095</v>
      </c>
      <c r="I17" s="678"/>
      <c r="J17" s="678">
        <v>579946</v>
      </c>
      <c r="K17" s="678"/>
      <c r="L17" s="678">
        <v>580151</v>
      </c>
      <c r="M17" s="678"/>
      <c r="N17" s="678">
        <v>579707</v>
      </c>
      <c r="O17" s="678"/>
      <c r="P17" s="678">
        <v>579275</v>
      </c>
      <c r="Q17" s="678"/>
      <c r="R17" s="678">
        <v>579803</v>
      </c>
      <c r="S17" s="678"/>
      <c r="T17" s="678">
        <v>580528</v>
      </c>
      <c r="U17" s="1251"/>
      <c r="V17" s="678">
        <v>580981</v>
      </c>
      <c r="W17" s="662"/>
      <c r="X17" s="651"/>
    </row>
    <row r="18" spans="1:26" ht="9.75" customHeight="1">
      <c r="A18" s="651"/>
      <c r="B18" s="661"/>
      <c r="C18" s="1886" t="s">
        <v>671</v>
      </c>
      <c r="D18" s="1886"/>
      <c r="E18" s="1886"/>
      <c r="F18" s="1886"/>
      <c r="G18" s="1886"/>
      <c r="H18" s="1886"/>
      <c r="I18" s="1886"/>
      <c r="J18" s="1886"/>
      <c r="K18" s="1886"/>
      <c r="L18" s="1886"/>
      <c r="M18" s="1886"/>
      <c r="N18" s="1886"/>
      <c r="O18" s="1886"/>
      <c r="P18" s="1886"/>
      <c r="Q18" s="1886"/>
      <c r="R18" s="1886"/>
      <c r="S18" s="1886"/>
      <c r="T18" s="1886"/>
      <c r="U18" s="1886"/>
      <c r="V18" s="1886"/>
      <c r="W18" s="662"/>
      <c r="X18" s="120"/>
    </row>
    <row r="19" spans="1:26" ht="9" customHeight="1" thickBot="1">
      <c r="A19" s="651"/>
      <c r="B19" s="661"/>
      <c r="C19" s="1567"/>
      <c r="D19" s="1567"/>
      <c r="E19" s="1567"/>
      <c r="F19" s="1567"/>
      <c r="G19" s="1567"/>
      <c r="H19" s="1567"/>
      <c r="I19" s="1567"/>
      <c r="J19" s="1567"/>
      <c r="K19" s="1567"/>
      <c r="L19" s="1567"/>
      <c r="M19" s="1567"/>
      <c r="N19" s="1567"/>
      <c r="O19" s="1567"/>
      <c r="P19" s="1567"/>
      <c r="Q19" s="1567"/>
      <c r="R19" s="1567"/>
      <c r="S19" s="1567"/>
      <c r="T19" s="1567"/>
      <c r="U19" s="1567"/>
      <c r="V19" s="1567"/>
      <c r="W19" s="662"/>
      <c r="X19" s="120"/>
    </row>
    <row r="20" spans="1:26" ht="15" customHeight="1" thickBot="1">
      <c r="A20" s="651"/>
      <c r="B20" s="661"/>
      <c r="C20" s="1870" t="s">
        <v>467</v>
      </c>
      <c r="D20" s="1871"/>
      <c r="E20" s="1871"/>
      <c r="F20" s="1871"/>
      <c r="G20" s="1871"/>
      <c r="H20" s="1871"/>
      <c r="I20" s="1871"/>
      <c r="J20" s="1871"/>
      <c r="K20" s="1871"/>
      <c r="L20" s="1871"/>
      <c r="M20" s="1871"/>
      <c r="N20" s="1871"/>
      <c r="O20" s="1871"/>
      <c r="P20" s="1871"/>
      <c r="Q20" s="1871"/>
      <c r="R20" s="1871"/>
      <c r="S20" s="1871"/>
      <c r="T20" s="1871"/>
      <c r="U20" s="1871"/>
      <c r="V20" s="1872"/>
      <c r="W20" s="662"/>
      <c r="X20" s="651"/>
    </row>
    <row r="21" spans="1:26" ht="9.75" customHeight="1">
      <c r="A21" s="651"/>
      <c r="B21" s="661"/>
      <c r="C21" s="121" t="s">
        <v>86</v>
      </c>
      <c r="D21" s="659"/>
      <c r="E21" s="659"/>
      <c r="F21" s="679"/>
      <c r="G21" s="679"/>
      <c r="H21" s="679"/>
      <c r="I21" s="679"/>
      <c r="J21" s="679"/>
      <c r="K21" s="679"/>
      <c r="L21" s="679"/>
      <c r="M21" s="679"/>
      <c r="N21" s="679"/>
      <c r="O21" s="679"/>
      <c r="P21" s="679"/>
      <c r="Q21" s="679"/>
      <c r="R21" s="679"/>
      <c r="S21" s="679"/>
      <c r="T21" s="679"/>
      <c r="U21" s="679"/>
      <c r="V21" s="679"/>
      <c r="W21" s="662"/>
      <c r="X21" s="651"/>
    </row>
    <row r="22" spans="1:26" ht="13.5" customHeight="1">
      <c r="A22" s="651"/>
      <c r="B22" s="661"/>
      <c r="C22" s="1885" t="s">
        <v>175</v>
      </c>
      <c r="D22" s="1885"/>
      <c r="E22" s="673"/>
      <c r="F22" s="656"/>
      <c r="G22" s="674"/>
      <c r="H22" s="674"/>
      <c r="I22" s="674"/>
      <c r="J22" s="674"/>
      <c r="K22" s="674"/>
      <c r="L22" s="674"/>
      <c r="M22" s="674"/>
      <c r="N22" s="674"/>
      <c r="O22" s="674"/>
      <c r="P22" s="674"/>
      <c r="Q22" s="674"/>
      <c r="R22" s="674"/>
      <c r="S22" s="674"/>
      <c r="T22" s="674"/>
      <c r="U22" s="674"/>
      <c r="V22" s="674"/>
      <c r="W22" s="662"/>
      <c r="X22" s="651"/>
    </row>
    <row r="23" spans="1:26" s="665" customFormat="1" ht="11.25" customHeight="1">
      <c r="A23" s="663"/>
      <c r="B23" s="664"/>
      <c r="C23" s="122" t="s">
        <v>176</v>
      </c>
      <c r="D23" s="680"/>
      <c r="E23" s="680"/>
      <c r="F23" s="118">
        <v>1176976</v>
      </c>
      <c r="G23" s="118" t="e">
        <v>#REF!</v>
      </c>
      <c r="H23" s="118">
        <v>1182726</v>
      </c>
      <c r="I23" s="118" t="e">
        <v>#REF!</v>
      </c>
      <c r="J23" s="118">
        <v>1188315</v>
      </c>
      <c r="K23" s="118" t="e">
        <v>#REF!</v>
      </c>
      <c r="L23" s="118">
        <v>1168878</v>
      </c>
      <c r="M23" s="118" t="e">
        <v>#REF!</v>
      </c>
      <c r="N23" s="118">
        <v>1177940</v>
      </c>
      <c r="O23" s="118" t="e">
        <v>#REF!</v>
      </c>
      <c r="P23" s="118">
        <v>1182003</v>
      </c>
      <c r="Q23" s="118" t="e">
        <v>#REF!</v>
      </c>
      <c r="R23" s="118">
        <v>1186012</v>
      </c>
      <c r="S23" s="118"/>
      <c r="T23" s="118">
        <v>1188705</v>
      </c>
      <c r="U23" s="118"/>
      <c r="V23" s="118">
        <v>1189889</v>
      </c>
      <c r="W23" s="662"/>
      <c r="X23" s="663"/>
    </row>
    <row r="24" spans="1:26" ht="11.25" customHeight="1">
      <c r="A24" s="651"/>
      <c r="B24" s="661"/>
      <c r="C24" s="1887" t="s">
        <v>676</v>
      </c>
      <c r="D24" s="1887"/>
      <c r="E24" s="659"/>
      <c r="F24" s="118">
        <v>76774</v>
      </c>
      <c r="G24" s="118"/>
      <c r="H24" s="118">
        <v>77706</v>
      </c>
      <c r="I24" s="118"/>
      <c r="J24" s="118">
        <v>78208</v>
      </c>
      <c r="K24" s="118"/>
      <c r="L24" s="118">
        <v>72281</v>
      </c>
      <c r="M24" s="118"/>
      <c r="N24" s="118">
        <v>72931</v>
      </c>
      <c r="O24" s="118"/>
      <c r="P24" s="118">
        <v>73516</v>
      </c>
      <c r="Q24" s="118"/>
      <c r="R24" s="118">
        <v>74038</v>
      </c>
      <c r="S24" s="118"/>
      <c r="T24" s="118">
        <v>74325</v>
      </c>
      <c r="U24" s="118"/>
      <c r="V24" s="118">
        <v>74311</v>
      </c>
      <c r="W24" s="681"/>
      <c r="X24" s="651"/>
    </row>
    <row r="25" spans="1:26" ht="11.25" customHeight="1">
      <c r="A25" s="651"/>
      <c r="B25" s="661"/>
      <c r="C25" s="1880" t="s">
        <v>177</v>
      </c>
      <c r="D25" s="1880"/>
      <c r="E25" s="682"/>
      <c r="F25" s="118">
        <v>2000</v>
      </c>
      <c r="G25" s="118">
        <v>0</v>
      </c>
      <c r="H25" s="118">
        <v>2146</v>
      </c>
      <c r="I25" s="118">
        <v>0</v>
      </c>
      <c r="J25" s="118">
        <v>2856</v>
      </c>
      <c r="K25" s="118">
        <v>0</v>
      </c>
      <c r="L25" s="118">
        <v>4472</v>
      </c>
      <c r="M25" s="118">
        <v>0</v>
      </c>
      <c r="N25" s="118">
        <v>4620</v>
      </c>
      <c r="O25" s="118">
        <v>0</v>
      </c>
      <c r="P25" s="118">
        <v>5487</v>
      </c>
      <c r="Q25" s="118">
        <v>0</v>
      </c>
      <c r="R25" s="118">
        <v>5535</v>
      </c>
      <c r="S25" s="118">
        <v>0</v>
      </c>
      <c r="T25" s="118">
        <v>7522</v>
      </c>
      <c r="U25" s="118">
        <v>0</v>
      </c>
      <c r="V25" s="118">
        <v>6825</v>
      </c>
      <c r="W25" s="662"/>
      <c r="X25" s="683"/>
    </row>
    <row r="26" spans="1:26" ht="11.25" customHeight="1">
      <c r="A26" s="651"/>
      <c r="B26" s="661"/>
      <c r="C26" s="1887" t="s">
        <v>178</v>
      </c>
      <c r="D26" s="1887"/>
      <c r="E26" s="659"/>
      <c r="F26" s="123">
        <v>12931</v>
      </c>
      <c r="G26" s="123">
        <v>0</v>
      </c>
      <c r="H26" s="123">
        <v>12965</v>
      </c>
      <c r="I26" s="123">
        <v>0</v>
      </c>
      <c r="J26" s="123">
        <v>12973</v>
      </c>
      <c r="K26" s="123">
        <v>0</v>
      </c>
      <c r="L26" s="123">
        <v>12931</v>
      </c>
      <c r="M26" s="123">
        <v>0</v>
      </c>
      <c r="N26" s="123">
        <v>12958</v>
      </c>
      <c r="O26" s="123">
        <v>0</v>
      </c>
      <c r="P26" s="123">
        <v>12969</v>
      </c>
      <c r="Q26" s="123">
        <v>0</v>
      </c>
      <c r="R26" s="123">
        <v>12971</v>
      </c>
      <c r="S26" s="123">
        <v>0</v>
      </c>
      <c r="T26" s="123">
        <v>12979</v>
      </c>
      <c r="U26" s="123">
        <v>0</v>
      </c>
      <c r="V26" s="123">
        <v>12952</v>
      </c>
      <c r="W26" s="662"/>
      <c r="X26" s="651"/>
    </row>
    <row r="27" spans="1:26" ht="11.25" customHeight="1">
      <c r="A27" s="651"/>
      <c r="B27" s="661"/>
      <c r="C27" s="1887" t="s">
        <v>179</v>
      </c>
      <c r="D27" s="1887"/>
      <c r="E27" s="659"/>
      <c r="F27" s="118">
        <v>12548</v>
      </c>
      <c r="G27" s="118">
        <v>0</v>
      </c>
      <c r="H27" s="118">
        <v>12586</v>
      </c>
      <c r="I27" s="118">
        <v>0</v>
      </c>
      <c r="J27" s="118">
        <v>12571</v>
      </c>
      <c r="K27" s="118">
        <v>0</v>
      </c>
      <c r="L27" s="118">
        <v>12418</v>
      </c>
      <c r="M27" s="118">
        <v>0</v>
      </c>
      <c r="N27" s="118">
        <v>12431</v>
      </c>
      <c r="O27" s="118">
        <v>0</v>
      </c>
      <c r="P27" s="118">
        <v>12411</v>
      </c>
      <c r="Q27" s="118">
        <v>0</v>
      </c>
      <c r="R27" s="118">
        <v>12382</v>
      </c>
      <c r="S27" s="118">
        <v>0</v>
      </c>
      <c r="T27" s="118">
        <v>12358</v>
      </c>
      <c r="U27" s="118">
        <v>0</v>
      </c>
      <c r="V27" s="118">
        <v>12253</v>
      </c>
      <c r="W27" s="662"/>
      <c r="X27" s="651"/>
      <c r="Z27" s="118"/>
    </row>
    <row r="28" spans="1:26" s="688" customFormat="1" ht="9.75" customHeight="1">
      <c r="A28" s="684"/>
      <c r="B28" s="685"/>
      <c r="C28" s="1888" t="s">
        <v>672</v>
      </c>
      <c r="D28" s="1888"/>
      <c r="E28" s="1888"/>
      <c r="F28" s="1888"/>
      <c r="G28" s="1888"/>
      <c r="H28" s="1888"/>
      <c r="I28" s="1888"/>
      <c r="J28" s="1888"/>
      <c r="K28" s="1888"/>
      <c r="L28" s="1888"/>
      <c r="M28" s="1888"/>
      <c r="N28" s="1888"/>
      <c r="O28" s="1888"/>
      <c r="P28" s="1888"/>
      <c r="Q28" s="1888"/>
      <c r="R28" s="1888"/>
      <c r="S28" s="1888"/>
      <c r="T28" s="1888"/>
      <c r="U28" s="1888"/>
      <c r="V28" s="1888"/>
      <c r="W28" s="686"/>
      <c r="X28" s="687"/>
    </row>
    <row r="29" spans="1:26" ht="9" customHeight="1" thickBot="1">
      <c r="A29" s="651"/>
      <c r="B29" s="661"/>
      <c r="C29" s="661"/>
      <c r="D29" s="661"/>
      <c r="E29" s="661"/>
      <c r="F29" s="658"/>
      <c r="G29" s="658"/>
      <c r="H29" s="658"/>
      <c r="I29" s="658"/>
      <c r="J29" s="658"/>
      <c r="K29" s="658"/>
      <c r="L29" s="658"/>
      <c r="M29" s="658"/>
      <c r="N29" s="658"/>
      <c r="O29" s="658"/>
      <c r="P29" s="658"/>
      <c r="Q29" s="658"/>
      <c r="R29" s="659"/>
      <c r="S29" s="658"/>
      <c r="T29" s="658"/>
      <c r="U29" s="658"/>
      <c r="V29" s="659"/>
      <c r="W29" s="662"/>
      <c r="X29" s="689"/>
    </row>
    <row r="30" spans="1:26" ht="13.5" customHeight="1" thickBot="1">
      <c r="A30" s="651"/>
      <c r="B30" s="661"/>
      <c r="C30" s="1870" t="s">
        <v>1</v>
      </c>
      <c r="D30" s="1871"/>
      <c r="E30" s="1871"/>
      <c r="F30" s="1871"/>
      <c r="G30" s="1871"/>
      <c r="H30" s="1871"/>
      <c r="I30" s="1871"/>
      <c r="J30" s="1871"/>
      <c r="K30" s="1871"/>
      <c r="L30" s="1871"/>
      <c r="M30" s="1871"/>
      <c r="N30" s="1871"/>
      <c r="O30" s="1871"/>
      <c r="P30" s="1871"/>
      <c r="Q30" s="1871"/>
      <c r="R30" s="1871"/>
      <c r="S30" s="1871"/>
      <c r="T30" s="1871"/>
      <c r="U30" s="1871"/>
      <c r="V30" s="1872"/>
      <c r="W30" s="662"/>
      <c r="X30" s="651"/>
    </row>
    <row r="31" spans="1:26" ht="9.75" customHeight="1">
      <c r="A31" s="651"/>
      <c r="B31" s="661"/>
      <c r="C31" s="121" t="s">
        <v>86</v>
      </c>
      <c r="D31" s="659"/>
      <c r="E31" s="666"/>
      <c r="F31" s="690"/>
      <c r="G31" s="690"/>
      <c r="H31" s="690"/>
      <c r="I31" s="690"/>
      <c r="J31" s="690"/>
      <c r="K31" s="691"/>
      <c r="L31" s="690"/>
      <c r="M31" s="690"/>
      <c r="N31" s="690"/>
      <c r="O31" s="690"/>
      <c r="P31" s="690"/>
      <c r="Q31" s="690"/>
      <c r="R31" s="690"/>
      <c r="S31" s="690"/>
      <c r="T31" s="690"/>
      <c r="U31" s="690"/>
      <c r="V31" s="690"/>
      <c r="W31" s="662"/>
      <c r="X31" s="651"/>
    </row>
    <row r="32" spans="1:26" s="697" customFormat="1" ht="13.5" customHeight="1">
      <c r="A32" s="692"/>
      <c r="B32" s="693"/>
      <c r="C32" s="1889" t="s">
        <v>518</v>
      </c>
      <c r="D32" s="1889"/>
      <c r="E32" s="694"/>
      <c r="F32" s="695">
        <v>375386</v>
      </c>
      <c r="G32" s="695">
        <v>0</v>
      </c>
      <c r="H32" s="695">
        <v>391603</v>
      </c>
      <c r="I32" s="695">
        <v>0</v>
      </c>
      <c r="J32" s="695">
        <v>400234</v>
      </c>
      <c r="K32" s="695">
        <v>0</v>
      </c>
      <c r="L32" s="695">
        <v>417774</v>
      </c>
      <c r="M32" s="695">
        <v>0</v>
      </c>
      <c r="N32" s="695">
        <v>420937</v>
      </c>
      <c r="O32" s="695">
        <v>0</v>
      </c>
      <c r="P32" s="695">
        <v>418718</v>
      </c>
      <c r="Q32" s="695">
        <v>0</v>
      </c>
      <c r="R32" s="695">
        <v>420571</v>
      </c>
      <c r="S32" s="695">
        <v>0</v>
      </c>
      <c r="T32" s="695">
        <v>400077</v>
      </c>
      <c r="U32" s="695">
        <v>0</v>
      </c>
      <c r="V32" s="695">
        <v>394909</v>
      </c>
      <c r="W32" s="696"/>
      <c r="X32" s="692"/>
    </row>
    <row r="33" spans="1:26" s="697" customFormat="1" ht="13.5" customHeight="1">
      <c r="A33" s="692"/>
      <c r="B33" s="693"/>
      <c r="C33" s="1568" t="s">
        <v>517</v>
      </c>
      <c r="D33" s="1568"/>
      <c r="E33" s="694"/>
      <c r="F33" s="695"/>
      <c r="G33" s="695"/>
      <c r="H33" s="695"/>
      <c r="I33" s="695"/>
      <c r="J33" s="695"/>
      <c r="K33" s="695"/>
      <c r="L33" s="695"/>
      <c r="M33" s="695"/>
      <c r="N33" s="695"/>
      <c r="O33" s="695"/>
      <c r="P33" s="695"/>
      <c r="Q33" s="695"/>
      <c r="R33" s="695"/>
      <c r="S33" s="695"/>
      <c r="T33" s="695"/>
      <c r="V33" s="1370"/>
      <c r="W33" s="696"/>
      <c r="X33" s="692"/>
    </row>
    <row r="34" spans="1:26" s="665" customFormat="1" ht="12.75" customHeight="1">
      <c r="A34" s="663"/>
      <c r="B34" s="664"/>
      <c r="C34" s="1890" t="s">
        <v>180</v>
      </c>
      <c r="D34" s="1890"/>
      <c r="E34" s="698"/>
      <c r="F34" s="118">
        <v>310814</v>
      </c>
      <c r="G34" s="118">
        <v>0</v>
      </c>
      <c r="H34" s="118">
        <v>324463</v>
      </c>
      <c r="I34" s="118">
        <v>0</v>
      </c>
      <c r="J34" s="118">
        <v>331357</v>
      </c>
      <c r="K34" s="118">
        <v>0</v>
      </c>
      <c r="L34" s="118">
        <v>345799</v>
      </c>
      <c r="M34" s="118">
        <v>0</v>
      </c>
      <c r="N34" s="118">
        <v>347781</v>
      </c>
      <c r="O34" s="118">
        <v>0</v>
      </c>
      <c r="P34" s="118">
        <v>345234</v>
      </c>
      <c r="Q34" s="118">
        <v>0</v>
      </c>
      <c r="R34" s="118">
        <v>346226</v>
      </c>
      <c r="S34" s="118">
        <v>0</v>
      </c>
      <c r="T34" s="118">
        <v>330523</v>
      </c>
      <c r="U34" s="118">
        <v>0</v>
      </c>
      <c r="V34" s="118">
        <v>326137</v>
      </c>
      <c r="W34" s="699"/>
      <c r="X34" s="663"/>
    </row>
    <row r="35" spans="1:26" s="665" customFormat="1" ht="23.25" customHeight="1">
      <c r="A35" s="663"/>
      <c r="B35" s="664"/>
      <c r="C35" s="1890" t="s">
        <v>181</v>
      </c>
      <c r="D35" s="1890"/>
      <c r="E35" s="698"/>
      <c r="F35" s="118">
        <v>27216</v>
      </c>
      <c r="G35" s="118">
        <v>0</v>
      </c>
      <c r="H35" s="118">
        <v>28015</v>
      </c>
      <c r="I35" s="118">
        <v>0</v>
      </c>
      <c r="J35" s="118">
        <v>28673</v>
      </c>
      <c r="K35" s="118">
        <v>0</v>
      </c>
      <c r="L35" s="118">
        <v>29739</v>
      </c>
      <c r="M35" s="118">
        <v>0</v>
      </c>
      <c r="N35" s="118">
        <v>29354</v>
      </c>
      <c r="O35" s="118">
        <v>0</v>
      </c>
      <c r="P35" s="118">
        <v>28306</v>
      </c>
      <c r="Q35" s="118">
        <v>0</v>
      </c>
      <c r="R35" s="118">
        <v>27258</v>
      </c>
      <c r="S35" s="118">
        <v>0</v>
      </c>
      <c r="T35" s="118">
        <v>24160</v>
      </c>
      <c r="U35" s="118">
        <v>0</v>
      </c>
      <c r="V35" s="118">
        <v>21996</v>
      </c>
      <c r="W35" s="699"/>
      <c r="X35" s="663"/>
      <c r="Z35" s="766"/>
    </row>
    <row r="36" spans="1:26" s="665" customFormat="1" ht="21.75" customHeight="1">
      <c r="A36" s="663"/>
      <c r="B36" s="664"/>
      <c r="C36" s="1890" t="s">
        <v>183</v>
      </c>
      <c r="D36" s="1890"/>
      <c r="E36" s="698"/>
      <c r="F36" s="118">
        <v>37321</v>
      </c>
      <c r="G36" s="118">
        <v>0</v>
      </c>
      <c r="H36" s="118">
        <v>39086</v>
      </c>
      <c r="I36" s="118">
        <v>0</v>
      </c>
      <c r="J36" s="118">
        <v>40160</v>
      </c>
      <c r="K36" s="118">
        <v>0</v>
      </c>
      <c r="L36" s="118">
        <v>42192</v>
      </c>
      <c r="M36" s="118">
        <v>0</v>
      </c>
      <c r="N36" s="118">
        <v>43759</v>
      </c>
      <c r="O36" s="118">
        <v>0</v>
      </c>
      <c r="P36" s="118">
        <v>45139</v>
      </c>
      <c r="Q36" s="118">
        <v>0</v>
      </c>
      <c r="R36" s="118">
        <v>47046</v>
      </c>
      <c r="S36" s="118">
        <v>0</v>
      </c>
      <c r="T36" s="118">
        <v>45356</v>
      </c>
      <c r="U36" s="118">
        <v>0</v>
      </c>
      <c r="V36" s="118">
        <v>46739</v>
      </c>
      <c r="W36" s="699"/>
      <c r="X36" s="663"/>
    </row>
    <row r="37" spans="1:26" s="665" customFormat="1" ht="20.25" customHeight="1">
      <c r="A37" s="663"/>
      <c r="B37" s="664"/>
      <c r="C37" s="1890" t="s">
        <v>184</v>
      </c>
      <c r="D37" s="1890"/>
      <c r="E37" s="698"/>
      <c r="F37" s="118">
        <v>35</v>
      </c>
      <c r="G37" s="118">
        <v>0</v>
      </c>
      <c r="H37" s="118">
        <v>39</v>
      </c>
      <c r="I37" s="118">
        <v>0</v>
      </c>
      <c r="J37" s="118">
        <v>44</v>
      </c>
      <c r="K37" s="118">
        <v>0</v>
      </c>
      <c r="L37" s="118">
        <v>44</v>
      </c>
      <c r="M37" s="118">
        <v>0</v>
      </c>
      <c r="N37" s="118">
        <v>43</v>
      </c>
      <c r="O37" s="118">
        <v>0</v>
      </c>
      <c r="P37" s="118">
        <v>39</v>
      </c>
      <c r="Q37" s="118">
        <v>0</v>
      </c>
      <c r="R37" s="118">
        <v>41</v>
      </c>
      <c r="S37" s="118">
        <v>0</v>
      </c>
      <c r="T37" s="118">
        <v>38</v>
      </c>
      <c r="U37" s="118">
        <v>0</v>
      </c>
      <c r="V37" s="118">
        <v>37</v>
      </c>
      <c r="W37" s="699"/>
      <c r="X37" s="663"/>
    </row>
    <row r="38" spans="1:26" ht="13.5" customHeight="1">
      <c r="A38" s="651"/>
      <c r="B38" s="661"/>
      <c r="C38" s="1889" t="s">
        <v>641</v>
      </c>
      <c r="D38" s="1889"/>
      <c r="E38" s="700"/>
      <c r="F38" s="695"/>
      <c r="G38" s="695"/>
      <c r="H38" s="695"/>
      <c r="I38" s="695"/>
      <c r="J38" s="695"/>
      <c r="K38" s="695"/>
      <c r="L38" s="695"/>
      <c r="M38" s="695"/>
      <c r="N38" s="695"/>
      <c r="O38" s="695"/>
      <c r="P38" s="695"/>
      <c r="Q38" s="695"/>
      <c r="R38" s="695"/>
      <c r="S38" s="695"/>
      <c r="T38" s="695"/>
      <c r="V38" s="695"/>
      <c r="W38" s="662"/>
      <c r="X38" s="651"/>
    </row>
    <row r="39" spans="1:26" ht="10.5" customHeight="1">
      <c r="A39" s="651"/>
      <c r="B39" s="661"/>
      <c r="C39" s="145" t="s">
        <v>70</v>
      </c>
      <c r="D39" s="209"/>
      <c r="E39" s="700"/>
      <c r="F39" s="701">
        <v>21791</v>
      </c>
      <c r="G39" s="701">
        <v>0</v>
      </c>
      <c r="H39" s="701">
        <v>22809</v>
      </c>
      <c r="I39" s="701">
        <v>0</v>
      </c>
      <c r="J39" s="701">
        <v>23679</v>
      </c>
      <c r="K39" s="701">
        <v>0</v>
      </c>
      <c r="L39" s="701">
        <v>24355</v>
      </c>
      <c r="M39" s="701">
        <v>0</v>
      </c>
      <c r="N39" s="701">
        <v>24630</v>
      </c>
      <c r="O39" s="701">
        <v>0</v>
      </c>
      <c r="P39" s="701">
        <v>24716</v>
      </c>
      <c r="Q39" s="701">
        <v>0</v>
      </c>
      <c r="R39" s="701">
        <v>24948</v>
      </c>
      <c r="S39" s="701">
        <v>0</v>
      </c>
      <c r="T39" s="701">
        <v>23988</v>
      </c>
      <c r="U39" s="701">
        <v>0</v>
      </c>
      <c r="V39" s="701">
        <v>23907</v>
      </c>
      <c r="W39" s="662"/>
      <c r="X39" s="651">
        <v>24716</v>
      </c>
    </row>
    <row r="40" spans="1:26" ht="10.5" customHeight="1">
      <c r="A40" s="651"/>
      <c r="B40" s="661"/>
      <c r="C40" s="145" t="s">
        <v>63</v>
      </c>
      <c r="D40" s="209"/>
      <c r="E40" s="700"/>
      <c r="F40" s="701">
        <v>4913</v>
      </c>
      <c r="G40" s="701">
        <v>0</v>
      </c>
      <c r="H40" s="701">
        <v>5189</v>
      </c>
      <c r="I40" s="701">
        <v>0</v>
      </c>
      <c r="J40" s="701">
        <v>5042</v>
      </c>
      <c r="K40" s="701">
        <v>0</v>
      </c>
      <c r="L40" s="701">
        <v>5390</v>
      </c>
      <c r="M40" s="701">
        <v>0</v>
      </c>
      <c r="N40" s="701">
        <v>5556</v>
      </c>
      <c r="O40" s="701">
        <v>0</v>
      </c>
      <c r="P40" s="701">
        <v>5505</v>
      </c>
      <c r="Q40" s="701">
        <v>0</v>
      </c>
      <c r="R40" s="701">
        <v>5549</v>
      </c>
      <c r="S40" s="701">
        <v>0</v>
      </c>
      <c r="T40" s="701">
        <v>5142</v>
      </c>
      <c r="U40" s="701">
        <v>0</v>
      </c>
      <c r="V40" s="701">
        <v>4864</v>
      </c>
      <c r="W40" s="662"/>
      <c r="X40" s="651">
        <v>5505</v>
      </c>
    </row>
    <row r="41" spans="1:26" ht="10.5" customHeight="1">
      <c r="A41" s="651"/>
      <c r="B41" s="661"/>
      <c r="C41" s="145" t="s">
        <v>72</v>
      </c>
      <c r="D41" s="209"/>
      <c r="E41" s="700"/>
      <c r="F41" s="701">
        <v>36081</v>
      </c>
      <c r="G41" s="701">
        <v>0</v>
      </c>
      <c r="H41" s="701">
        <v>35711</v>
      </c>
      <c r="I41" s="701">
        <v>0</v>
      </c>
      <c r="J41" s="701">
        <v>35679</v>
      </c>
      <c r="K41" s="701">
        <v>0</v>
      </c>
      <c r="L41" s="701">
        <v>35958</v>
      </c>
      <c r="M41" s="701">
        <v>0</v>
      </c>
      <c r="N41" s="701">
        <v>35883</v>
      </c>
      <c r="O41" s="701">
        <v>0</v>
      </c>
      <c r="P41" s="701">
        <v>35834</v>
      </c>
      <c r="Q41" s="701">
        <v>0</v>
      </c>
      <c r="R41" s="701">
        <v>36011</v>
      </c>
      <c r="S41" s="701">
        <v>0</v>
      </c>
      <c r="T41" s="701">
        <v>34108</v>
      </c>
      <c r="U41" s="701">
        <v>0</v>
      </c>
      <c r="V41" s="701">
        <v>34054</v>
      </c>
      <c r="W41" s="662"/>
      <c r="X41" s="651">
        <v>35834</v>
      </c>
    </row>
    <row r="42" spans="1:26" ht="10.5" customHeight="1">
      <c r="A42" s="651"/>
      <c r="B42" s="661"/>
      <c r="C42" s="145" t="s">
        <v>74</v>
      </c>
      <c r="D42" s="209"/>
      <c r="E42" s="700"/>
      <c r="F42" s="701">
        <v>3027</v>
      </c>
      <c r="G42" s="701">
        <v>0</v>
      </c>
      <c r="H42" s="701">
        <v>3097</v>
      </c>
      <c r="I42" s="701">
        <v>0</v>
      </c>
      <c r="J42" s="701">
        <v>3091</v>
      </c>
      <c r="K42" s="701">
        <v>0</v>
      </c>
      <c r="L42" s="701">
        <v>3223</v>
      </c>
      <c r="M42" s="701">
        <v>0</v>
      </c>
      <c r="N42" s="701">
        <v>3273</v>
      </c>
      <c r="O42" s="701">
        <v>0</v>
      </c>
      <c r="P42" s="701">
        <v>3304</v>
      </c>
      <c r="Q42" s="701">
        <v>0</v>
      </c>
      <c r="R42" s="701">
        <v>3370</v>
      </c>
      <c r="S42" s="701">
        <v>0</v>
      </c>
      <c r="T42" s="701">
        <v>3209</v>
      </c>
      <c r="U42" s="701">
        <v>0</v>
      </c>
      <c r="V42" s="701">
        <v>3148</v>
      </c>
      <c r="W42" s="662"/>
      <c r="X42" s="651">
        <v>3304</v>
      </c>
    </row>
    <row r="43" spans="1:26" ht="10.5" customHeight="1">
      <c r="A43" s="651"/>
      <c r="B43" s="661"/>
      <c r="C43" s="145" t="s">
        <v>83</v>
      </c>
      <c r="D43" s="209"/>
      <c r="E43" s="700"/>
      <c r="F43" s="701">
        <v>6039</v>
      </c>
      <c r="G43" s="701">
        <v>0</v>
      </c>
      <c r="H43" s="701">
        <v>6082</v>
      </c>
      <c r="I43" s="701">
        <v>0</v>
      </c>
      <c r="J43" s="701">
        <v>6177</v>
      </c>
      <c r="K43" s="701">
        <v>0</v>
      </c>
      <c r="L43" s="701">
        <v>6406</v>
      </c>
      <c r="M43" s="701">
        <v>0</v>
      </c>
      <c r="N43" s="701">
        <v>6414</v>
      </c>
      <c r="O43" s="701">
        <v>0</v>
      </c>
      <c r="P43" s="701">
        <v>6334</v>
      </c>
      <c r="Q43" s="701">
        <v>0</v>
      </c>
      <c r="R43" s="701">
        <v>6410</v>
      </c>
      <c r="S43" s="701">
        <v>0</v>
      </c>
      <c r="T43" s="701">
        <v>6241</v>
      </c>
      <c r="U43" s="701">
        <v>0</v>
      </c>
      <c r="V43" s="701">
        <v>6104</v>
      </c>
      <c r="W43" s="662"/>
      <c r="X43" s="651">
        <v>6334</v>
      </c>
    </row>
    <row r="44" spans="1:26" ht="10.5" customHeight="1">
      <c r="A44" s="651"/>
      <c r="B44" s="661"/>
      <c r="C44" s="145" t="s">
        <v>69</v>
      </c>
      <c r="D44" s="209"/>
      <c r="E44" s="700"/>
      <c r="F44" s="701">
        <v>12046</v>
      </c>
      <c r="G44" s="701">
        <v>0</v>
      </c>
      <c r="H44" s="701">
        <v>12615</v>
      </c>
      <c r="I44" s="701">
        <v>0</v>
      </c>
      <c r="J44" s="701">
        <v>13033</v>
      </c>
      <c r="K44" s="701">
        <v>0</v>
      </c>
      <c r="L44" s="701">
        <v>13551</v>
      </c>
      <c r="M44" s="701">
        <v>0</v>
      </c>
      <c r="N44" s="701">
        <v>13904</v>
      </c>
      <c r="O44" s="701">
        <v>0</v>
      </c>
      <c r="P44" s="701">
        <v>14052</v>
      </c>
      <c r="Q44" s="701">
        <v>0</v>
      </c>
      <c r="R44" s="701">
        <v>13946</v>
      </c>
      <c r="S44" s="701">
        <v>0</v>
      </c>
      <c r="T44" s="701">
        <v>13378</v>
      </c>
      <c r="U44" s="701">
        <v>0</v>
      </c>
      <c r="V44" s="701">
        <v>13355</v>
      </c>
      <c r="W44" s="662"/>
      <c r="X44" s="651">
        <v>14052</v>
      </c>
    </row>
    <row r="45" spans="1:26" ht="10.5" customHeight="1">
      <c r="A45" s="651"/>
      <c r="B45" s="661"/>
      <c r="C45" s="145" t="s">
        <v>64</v>
      </c>
      <c r="D45" s="209"/>
      <c r="E45" s="700"/>
      <c r="F45" s="701">
        <v>5466</v>
      </c>
      <c r="G45" s="701">
        <v>0</v>
      </c>
      <c r="H45" s="701">
        <v>5634</v>
      </c>
      <c r="I45" s="701">
        <v>0</v>
      </c>
      <c r="J45" s="701">
        <v>5572</v>
      </c>
      <c r="K45" s="701">
        <v>0</v>
      </c>
      <c r="L45" s="701">
        <v>5715</v>
      </c>
      <c r="M45" s="701">
        <v>0</v>
      </c>
      <c r="N45" s="701">
        <v>5882</v>
      </c>
      <c r="O45" s="701">
        <v>0</v>
      </c>
      <c r="P45" s="701">
        <v>5973</v>
      </c>
      <c r="Q45" s="701">
        <v>0</v>
      </c>
      <c r="R45" s="701">
        <v>6246</v>
      </c>
      <c r="S45" s="701">
        <v>0</v>
      </c>
      <c r="T45" s="701">
        <v>5980</v>
      </c>
      <c r="U45" s="701">
        <v>0</v>
      </c>
      <c r="V45" s="701">
        <v>5703</v>
      </c>
      <c r="W45" s="662"/>
      <c r="X45" s="651">
        <v>5973</v>
      </c>
    </row>
    <row r="46" spans="1:26" ht="10.5" customHeight="1">
      <c r="A46" s="651"/>
      <c r="B46" s="661"/>
      <c r="C46" s="145" t="s">
        <v>82</v>
      </c>
      <c r="D46" s="209"/>
      <c r="E46" s="700"/>
      <c r="F46" s="701">
        <v>18724</v>
      </c>
      <c r="G46" s="701">
        <v>0</v>
      </c>
      <c r="H46" s="701">
        <v>21849</v>
      </c>
      <c r="I46" s="701">
        <v>0</v>
      </c>
      <c r="J46" s="701">
        <v>24568</v>
      </c>
      <c r="K46" s="701">
        <v>0</v>
      </c>
      <c r="L46" s="701">
        <v>26349</v>
      </c>
      <c r="M46" s="701">
        <v>0</v>
      </c>
      <c r="N46" s="701">
        <v>26824</v>
      </c>
      <c r="O46" s="701">
        <v>0</v>
      </c>
      <c r="P46" s="701">
        <v>26102</v>
      </c>
      <c r="Q46" s="701">
        <v>0</v>
      </c>
      <c r="R46" s="701">
        <v>24102</v>
      </c>
      <c r="S46" s="701">
        <v>0</v>
      </c>
      <c r="T46" s="701">
        <v>21560</v>
      </c>
      <c r="U46" s="701">
        <v>0</v>
      </c>
      <c r="V46" s="701">
        <v>19227</v>
      </c>
      <c r="W46" s="662"/>
      <c r="X46" s="651">
        <v>26102</v>
      </c>
    </row>
    <row r="47" spans="1:26" ht="10.5" customHeight="1">
      <c r="A47" s="651"/>
      <c r="B47" s="661"/>
      <c r="C47" s="145" t="s">
        <v>84</v>
      </c>
      <c r="D47" s="209"/>
      <c r="E47" s="700"/>
      <c r="F47" s="701">
        <v>4219</v>
      </c>
      <c r="G47" s="701">
        <v>0</v>
      </c>
      <c r="H47" s="701">
        <v>4281</v>
      </c>
      <c r="I47" s="701">
        <v>0</v>
      </c>
      <c r="J47" s="701">
        <v>4305</v>
      </c>
      <c r="K47" s="701">
        <v>0</v>
      </c>
      <c r="L47" s="701">
        <v>4425</v>
      </c>
      <c r="M47" s="701">
        <v>0</v>
      </c>
      <c r="N47" s="701">
        <v>4458</v>
      </c>
      <c r="O47" s="701">
        <v>0</v>
      </c>
      <c r="P47" s="701">
        <v>4393</v>
      </c>
      <c r="Q47" s="701">
        <v>0</v>
      </c>
      <c r="R47" s="701">
        <v>4280</v>
      </c>
      <c r="S47" s="701">
        <v>0</v>
      </c>
      <c r="T47" s="701">
        <v>4068</v>
      </c>
      <c r="U47" s="701">
        <v>0</v>
      </c>
      <c r="V47" s="701">
        <v>4032</v>
      </c>
      <c r="W47" s="662"/>
      <c r="X47" s="651">
        <v>4393</v>
      </c>
    </row>
    <row r="48" spans="1:26" ht="10.5" customHeight="1">
      <c r="A48" s="651"/>
      <c r="B48" s="661"/>
      <c r="C48" s="145" t="s">
        <v>68</v>
      </c>
      <c r="D48" s="209"/>
      <c r="E48" s="700"/>
      <c r="F48" s="701">
        <v>15199</v>
      </c>
      <c r="G48" s="701">
        <v>0</v>
      </c>
      <c r="H48" s="701">
        <v>15791</v>
      </c>
      <c r="I48" s="701">
        <v>0</v>
      </c>
      <c r="J48" s="701">
        <v>16157</v>
      </c>
      <c r="K48" s="701">
        <v>0</v>
      </c>
      <c r="L48" s="701">
        <v>17102</v>
      </c>
      <c r="M48" s="701">
        <v>0</v>
      </c>
      <c r="N48" s="701">
        <v>16918</v>
      </c>
      <c r="O48" s="701">
        <v>0</v>
      </c>
      <c r="P48" s="701">
        <v>16923</v>
      </c>
      <c r="Q48" s="701">
        <v>0</v>
      </c>
      <c r="R48" s="701">
        <v>17285</v>
      </c>
      <c r="S48" s="701">
        <v>0</v>
      </c>
      <c r="T48" s="701">
        <v>16381</v>
      </c>
      <c r="U48" s="701">
        <v>0</v>
      </c>
      <c r="V48" s="701">
        <v>16094</v>
      </c>
      <c r="W48" s="662"/>
      <c r="X48" s="651">
        <v>16923</v>
      </c>
    </row>
    <row r="49" spans="1:24" ht="10.5" customHeight="1">
      <c r="A49" s="651"/>
      <c r="B49" s="661"/>
      <c r="C49" s="145" t="s">
        <v>67</v>
      </c>
      <c r="D49" s="209"/>
      <c r="E49" s="700"/>
      <c r="F49" s="701">
        <v>66589</v>
      </c>
      <c r="G49" s="701">
        <v>0</v>
      </c>
      <c r="H49" s="701">
        <v>74047</v>
      </c>
      <c r="I49" s="701">
        <v>0</v>
      </c>
      <c r="J49" s="701">
        <v>76181</v>
      </c>
      <c r="K49" s="701">
        <v>0</v>
      </c>
      <c r="L49" s="701">
        <v>80118</v>
      </c>
      <c r="M49" s="701">
        <v>0</v>
      </c>
      <c r="N49" s="701">
        <v>81246</v>
      </c>
      <c r="O49" s="701">
        <v>0</v>
      </c>
      <c r="P49" s="701">
        <v>81201</v>
      </c>
      <c r="Q49" s="701">
        <v>0</v>
      </c>
      <c r="R49" s="701">
        <v>82879</v>
      </c>
      <c r="S49" s="701">
        <v>0</v>
      </c>
      <c r="T49" s="701">
        <v>80015</v>
      </c>
      <c r="U49" s="701">
        <v>0</v>
      </c>
      <c r="V49" s="701">
        <v>80461</v>
      </c>
      <c r="W49" s="662"/>
      <c r="X49" s="651">
        <v>81201</v>
      </c>
    </row>
    <row r="50" spans="1:24" ht="10.5" customHeight="1">
      <c r="A50" s="651"/>
      <c r="B50" s="661"/>
      <c r="C50" s="145" t="s">
        <v>65</v>
      </c>
      <c r="D50" s="209"/>
      <c r="E50" s="700"/>
      <c r="F50" s="701">
        <v>4068</v>
      </c>
      <c r="G50" s="701">
        <v>0</v>
      </c>
      <c r="H50" s="701">
        <v>4175</v>
      </c>
      <c r="I50" s="701">
        <v>0</v>
      </c>
      <c r="J50" s="701">
        <v>4110</v>
      </c>
      <c r="K50" s="701">
        <v>0</v>
      </c>
      <c r="L50" s="701">
        <v>4360</v>
      </c>
      <c r="M50" s="701">
        <v>0</v>
      </c>
      <c r="N50" s="701">
        <v>4416</v>
      </c>
      <c r="O50" s="701">
        <v>0</v>
      </c>
      <c r="P50" s="701">
        <v>4403</v>
      </c>
      <c r="Q50" s="701">
        <v>0</v>
      </c>
      <c r="R50" s="701">
        <v>4372</v>
      </c>
      <c r="S50" s="701">
        <v>0</v>
      </c>
      <c r="T50" s="701">
        <v>4122</v>
      </c>
      <c r="U50" s="701">
        <v>0</v>
      </c>
      <c r="V50" s="701">
        <v>3880</v>
      </c>
      <c r="W50" s="662"/>
      <c r="X50" s="651">
        <v>4403</v>
      </c>
    </row>
    <row r="51" spans="1:24" ht="10.5" customHeight="1">
      <c r="A51" s="651"/>
      <c r="B51" s="661"/>
      <c r="C51" s="145" t="s">
        <v>71</v>
      </c>
      <c r="D51" s="209"/>
      <c r="E51" s="700"/>
      <c r="F51" s="701">
        <v>85067</v>
      </c>
      <c r="G51" s="701">
        <v>0</v>
      </c>
      <c r="H51" s="701">
        <v>85407</v>
      </c>
      <c r="I51" s="701">
        <v>0</v>
      </c>
      <c r="J51" s="701">
        <v>86079</v>
      </c>
      <c r="K51" s="701">
        <v>0</v>
      </c>
      <c r="L51" s="701">
        <v>89501</v>
      </c>
      <c r="M51" s="701">
        <v>0</v>
      </c>
      <c r="N51" s="701">
        <v>89681</v>
      </c>
      <c r="O51" s="701">
        <v>0</v>
      </c>
      <c r="P51" s="701">
        <v>88638</v>
      </c>
      <c r="Q51" s="701">
        <v>0</v>
      </c>
      <c r="R51" s="701">
        <v>89404</v>
      </c>
      <c r="S51" s="701">
        <v>0</v>
      </c>
      <c r="T51" s="701">
        <v>85391</v>
      </c>
      <c r="U51" s="701">
        <v>0</v>
      </c>
      <c r="V51" s="701">
        <v>84596</v>
      </c>
      <c r="W51" s="662"/>
      <c r="X51" s="651">
        <v>88638</v>
      </c>
    </row>
    <row r="52" spans="1:24" ht="10.5" customHeight="1">
      <c r="A52" s="651"/>
      <c r="B52" s="661"/>
      <c r="C52" s="145" t="s">
        <v>89</v>
      </c>
      <c r="D52" s="209"/>
      <c r="E52" s="700"/>
      <c r="F52" s="701">
        <v>16878</v>
      </c>
      <c r="G52" s="701">
        <v>0</v>
      </c>
      <c r="H52" s="701">
        <v>17270</v>
      </c>
      <c r="I52" s="701">
        <v>0</v>
      </c>
      <c r="J52" s="701">
        <v>17741</v>
      </c>
      <c r="K52" s="701">
        <v>0</v>
      </c>
      <c r="L52" s="701">
        <v>18830</v>
      </c>
      <c r="M52" s="701">
        <v>0</v>
      </c>
      <c r="N52" s="701">
        <v>18803</v>
      </c>
      <c r="O52" s="701">
        <v>0</v>
      </c>
      <c r="P52" s="701">
        <v>18640</v>
      </c>
      <c r="Q52" s="701">
        <v>0</v>
      </c>
      <c r="R52" s="701">
        <v>18593</v>
      </c>
      <c r="S52" s="701">
        <v>0</v>
      </c>
      <c r="T52" s="701">
        <v>17755</v>
      </c>
      <c r="U52" s="701">
        <v>0</v>
      </c>
      <c r="V52" s="701">
        <v>17014</v>
      </c>
      <c r="W52" s="662"/>
      <c r="X52" s="651">
        <v>18640</v>
      </c>
    </row>
    <row r="53" spans="1:24" ht="10.5" customHeight="1">
      <c r="A53" s="651"/>
      <c r="B53" s="661"/>
      <c r="C53" s="145" t="s">
        <v>66</v>
      </c>
      <c r="D53" s="209"/>
      <c r="E53" s="700"/>
      <c r="F53" s="701">
        <v>32958</v>
      </c>
      <c r="G53" s="701">
        <v>0</v>
      </c>
      <c r="H53" s="701">
        <v>33638</v>
      </c>
      <c r="I53" s="701">
        <v>0</v>
      </c>
      <c r="J53" s="701">
        <v>33964</v>
      </c>
      <c r="K53" s="701">
        <v>0</v>
      </c>
      <c r="L53" s="701">
        <v>35757</v>
      </c>
      <c r="M53" s="701">
        <v>0</v>
      </c>
      <c r="N53" s="701">
        <v>35897</v>
      </c>
      <c r="O53" s="701">
        <v>0</v>
      </c>
      <c r="P53" s="701">
        <v>35533</v>
      </c>
      <c r="Q53" s="701">
        <v>0</v>
      </c>
      <c r="R53" s="701">
        <v>35873</v>
      </c>
      <c r="S53" s="701">
        <v>0</v>
      </c>
      <c r="T53" s="701">
        <v>34467</v>
      </c>
      <c r="U53" s="701">
        <v>0</v>
      </c>
      <c r="V53" s="701">
        <v>34504</v>
      </c>
      <c r="W53" s="662"/>
      <c r="X53" s="651">
        <v>35533</v>
      </c>
    </row>
    <row r="54" spans="1:24" ht="10.5" customHeight="1">
      <c r="A54" s="651"/>
      <c r="B54" s="661"/>
      <c r="C54" s="145" t="s">
        <v>73</v>
      </c>
      <c r="D54" s="209"/>
      <c r="E54" s="702"/>
      <c r="F54" s="701">
        <v>6321</v>
      </c>
      <c r="G54" s="701">
        <v>0</v>
      </c>
      <c r="H54" s="701">
        <v>6609</v>
      </c>
      <c r="I54" s="701">
        <v>0</v>
      </c>
      <c r="J54" s="701">
        <v>6727</v>
      </c>
      <c r="K54" s="701">
        <v>0</v>
      </c>
      <c r="L54" s="701">
        <v>6909</v>
      </c>
      <c r="M54" s="701">
        <v>0</v>
      </c>
      <c r="N54" s="701">
        <v>6930</v>
      </c>
      <c r="O54" s="701">
        <v>0</v>
      </c>
      <c r="P54" s="701">
        <v>6979</v>
      </c>
      <c r="Q54" s="701">
        <v>0</v>
      </c>
      <c r="R54" s="701">
        <v>6996</v>
      </c>
      <c r="S54" s="701">
        <v>0</v>
      </c>
      <c r="T54" s="701">
        <v>6727</v>
      </c>
      <c r="U54" s="701">
        <v>0</v>
      </c>
      <c r="V54" s="701">
        <v>6587</v>
      </c>
      <c r="W54" s="662"/>
      <c r="X54" s="651">
        <v>6979</v>
      </c>
    </row>
    <row r="55" spans="1:24" ht="10.5" customHeight="1">
      <c r="A55" s="651"/>
      <c r="B55" s="661"/>
      <c r="C55" s="145" t="s">
        <v>75</v>
      </c>
      <c r="D55" s="209"/>
      <c r="E55" s="702"/>
      <c r="F55" s="701">
        <v>5296</v>
      </c>
      <c r="G55" s="701">
        <v>0</v>
      </c>
      <c r="H55" s="701">
        <v>5262</v>
      </c>
      <c r="I55" s="701">
        <v>0</v>
      </c>
      <c r="J55" s="701">
        <v>5379</v>
      </c>
      <c r="K55" s="701">
        <v>0</v>
      </c>
      <c r="L55" s="701">
        <v>5672</v>
      </c>
      <c r="M55" s="701">
        <v>0</v>
      </c>
      <c r="N55" s="701">
        <v>5732</v>
      </c>
      <c r="O55" s="701">
        <v>0</v>
      </c>
      <c r="P55" s="701">
        <v>5622</v>
      </c>
      <c r="Q55" s="701">
        <v>0</v>
      </c>
      <c r="R55" s="701">
        <v>5628</v>
      </c>
      <c r="S55" s="701">
        <v>0</v>
      </c>
      <c r="T55" s="701">
        <v>5288</v>
      </c>
      <c r="U55" s="701">
        <v>0</v>
      </c>
      <c r="V55" s="701">
        <v>5125</v>
      </c>
      <c r="W55" s="662"/>
      <c r="X55" s="651">
        <v>5622</v>
      </c>
    </row>
    <row r="56" spans="1:24" ht="10.5" customHeight="1">
      <c r="A56" s="651"/>
      <c r="B56" s="661"/>
      <c r="C56" s="145" t="s">
        <v>85</v>
      </c>
      <c r="D56" s="209"/>
      <c r="E56" s="702"/>
      <c r="F56" s="701">
        <v>11437</v>
      </c>
      <c r="G56" s="701">
        <v>0</v>
      </c>
      <c r="H56" s="701">
        <v>11642</v>
      </c>
      <c r="I56" s="701">
        <v>0</v>
      </c>
      <c r="J56" s="701">
        <v>11882</v>
      </c>
      <c r="K56" s="701">
        <v>0</v>
      </c>
      <c r="L56" s="701">
        <v>12530</v>
      </c>
      <c r="M56" s="701">
        <v>0</v>
      </c>
      <c r="N56" s="701">
        <v>12589</v>
      </c>
      <c r="O56" s="701">
        <v>0</v>
      </c>
      <c r="P56" s="701">
        <v>12225</v>
      </c>
      <c r="Q56" s="701">
        <v>0</v>
      </c>
      <c r="R56" s="701">
        <v>12038</v>
      </c>
      <c r="S56" s="701">
        <v>0</v>
      </c>
      <c r="T56" s="701">
        <v>11282</v>
      </c>
      <c r="U56" s="701">
        <v>0</v>
      </c>
      <c r="V56" s="701">
        <v>10939</v>
      </c>
      <c r="W56" s="662"/>
      <c r="X56" s="651">
        <v>12225</v>
      </c>
    </row>
    <row r="57" spans="1:24" ht="10.5" customHeight="1">
      <c r="A57" s="651"/>
      <c r="B57" s="661"/>
      <c r="C57" s="145" t="s">
        <v>165</v>
      </c>
      <c r="D57" s="209"/>
      <c r="E57" s="702"/>
      <c r="F57" s="701">
        <v>7075</v>
      </c>
      <c r="G57" s="701">
        <v>0</v>
      </c>
      <c r="H57" s="701">
        <v>7412</v>
      </c>
      <c r="I57" s="701">
        <v>0</v>
      </c>
      <c r="J57" s="701">
        <v>7809</v>
      </c>
      <c r="K57" s="701">
        <v>0</v>
      </c>
      <c r="L57" s="701">
        <v>8198</v>
      </c>
      <c r="M57" s="701">
        <v>0</v>
      </c>
      <c r="N57" s="701">
        <v>8409</v>
      </c>
      <c r="O57" s="701">
        <v>0</v>
      </c>
      <c r="P57" s="701">
        <v>8291</v>
      </c>
      <c r="Q57" s="701">
        <v>0</v>
      </c>
      <c r="R57" s="701">
        <v>8496</v>
      </c>
      <c r="S57" s="701">
        <v>0</v>
      </c>
      <c r="T57" s="701">
        <v>8031</v>
      </c>
      <c r="U57" s="701">
        <v>0</v>
      </c>
      <c r="V57" s="701">
        <v>8059</v>
      </c>
      <c r="W57" s="662"/>
      <c r="X57" s="651">
        <v>8291</v>
      </c>
    </row>
    <row r="58" spans="1:24" ht="10.5" customHeight="1">
      <c r="A58" s="651"/>
      <c r="B58" s="661"/>
      <c r="C58" s="145" t="s">
        <v>166</v>
      </c>
      <c r="D58" s="209"/>
      <c r="E58" s="703"/>
      <c r="F58" s="701">
        <v>11083</v>
      </c>
      <c r="G58" s="701">
        <v>0</v>
      </c>
      <c r="H58" s="701">
        <v>11354</v>
      </c>
      <c r="I58" s="701">
        <v>0</v>
      </c>
      <c r="J58" s="701">
        <v>11627</v>
      </c>
      <c r="K58" s="701">
        <v>0</v>
      </c>
      <c r="L58" s="701">
        <v>11842</v>
      </c>
      <c r="M58" s="701">
        <v>0</v>
      </c>
      <c r="N58" s="701">
        <v>11983</v>
      </c>
      <c r="O58" s="701">
        <v>0</v>
      </c>
      <c r="P58" s="701">
        <v>12043</v>
      </c>
      <c r="Q58" s="701">
        <v>0</v>
      </c>
      <c r="R58" s="701">
        <v>11830</v>
      </c>
      <c r="S58" s="701">
        <v>0</v>
      </c>
      <c r="T58" s="701">
        <v>11483</v>
      </c>
      <c r="U58" s="701">
        <v>0</v>
      </c>
      <c r="V58" s="701">
        <v>11366</v>
      </c>
      <c r="W58" s="662"/>
      <c r="X58" s="651">
        <v>12043</v>
      </c>
    </row>
    <row r="59" spans="1:24" ht="4.5" customHeight="1">
      <c r="A59" s="651"/>
      <c r="B59" s="661"/>
      <c r="C59" s="145"/>
      <c r="D59" s="209"/>
      <c r="E59" s="703"/>
      <c r="F59" s="703"/>
      <c r="G59" s="703"/>
      <c r="H59" s="703"/>
      <c r="I59" s="703"/>
      <c r="J59" s="703"/>
      <c r="K59" s="703"/>
      <c r="L59" s="703"/>
      <c r="M59" s="703"/>
      <c r="N59" s="703"/>
      <c r="O59" s="703"/>
      <c r="P59" s="703"/>
      <c r="Q59" s="703"/>
      <c r="R59" s="703"/>
      <c r="S59" s="703"/>
      <c r="T59" s="703"/>
      <c r="V59" s="703"/>
      <c r="W59" s="662"/>
      <c r="X59" s="651"/>
    </row>
    <row r="60" spans="1:24" s="697" customFormat="1" ht="13.5" customHeight="1">
      <c r="A60" s="692"/>
      <c r="B60" s="693"/>
      <c r="C60" s="1568" t="s">
        <v>185</v>
      </c>
      <c r="D60" s="1568"/>
      <c r="E60" s="1568"/>
      <c r="F60" s="695"/>
      <c r="G60" s="695"/>
      <c r="H60" s="695"/>
      <c r="I60" s="695"/>
      <c r="J60" s="695"/>
      <c r="K60" s="695"/>
      <c r="L60" s="695"/>
      <c r="M60" s="695"/>
      <c r="N60" s="695"/>
      <c r="O60" s="695"/>
      <c r="P60" s="695"/>
      <c r="Q60" s="695"/>
      <c r="R60" s="695"/>
      <c r="S60" s="695"/>
      <c r="T60" s="695"/>
      <c r="V60" s="695"/>
      <c r="W60" s="696"/>
      <c r="X60" s="692"/>
    </row>
    <row r="61" spans="1:24" s="665" customFormat="1" ht="13.5" customHeight="1">
      <c r="A61" s="663"/>
      <c r="B61" s="664"/>
      <c r="C61" s="1890" t="s">
        <v>186</v>
      </c>
      <c r="D61" s="1890"/>
      <c r="E61" s="698"/>
      <c r="F61" s="704">
        <v>506.99660325091099</v>
      </c>
      <c r="G61" s="704">
        <v>0</v>
      </c>
      <c r="H61" s="704">
        <v>502.37843987288397</v>
      </c>
      <c r="I61" s="704">
        <v>0</v>
      </c>
      <c r="J61" s="704">
        <v>499.92952793746798</v>
      </c>
      <c r="K61" s="704">
        <v>0</v>
      </c>
      <c r="L61" s="704">
        <v>493.55478469671999</v>
      </c>
      <c r="M61" s="704">
        <v>0</v>
      </c>
      <c r="N61" s="704">
        <v>497.44313870831098</v>
      </c>
      <c r="O61" s="704">
        <v>0</v>
      </c>
      <c r="P61" s="704">
        <v>491.25311445547999</v>
      </c>
      <c r="Q61" s="704">
        <v>0</v>
      </c>
      <c r="R61" s="704">
        <v>487.665885687112</v>
      </c>
      <c r="S61" s="704">
        <v>0</v>
      </c>
      <c r="T61" s="704">
        <v>510.22</v>
      </c>
      <c r="U61" s="704">
        <v>0</v>
      </c>
      <c r="V61" s="704">
        <v>484.13</v>
      </c>
      <c r="W61" s="699"/>
      <c r="X61" s="663">
        <v>491.25</v>
      </c>
    </row>
    <row r="62" spans="1:24" ht="9.75" customHeight="1">
      <c r="A62" s="651"/>
      <c r="B62" s="661"/>
      <c r="C62" s="1888" t="s">
        <v>672</v>
      </c>
      <c r="D62" s="1888"/>
      <c r="E62" s="1888"/>
      <c r="F62" s="1888"/>
      <c r="G62" s="1888"/>
      <c r="H62" s="1888"/>
      <c r="I62" s="1888"/>
      <c r="J62" s="1888"/>
      <c r="K62" s="1888"/>
      <c r="L62" s="1888"/>
      <c r="M62" s="1888"/>
      <c r="N62" s="1888"/>
      <c r="O62" s="1888"/>
      <c r="P62" s="1888"/>
      <c r="Q62" s="1888"/>
      <c r="R62" s="1888"/>
      <c r="S62" s="1888"/>
      <c r="T62" s="1888"/>
      <c r="U62" s="1888"/>
      <c r="V62" s="1888"/>
      <c r="W62" s="662"/>
      <c r="X62" s="651"/>
    </row>
    <row r="63" spans="1:24" ht="9" customHeight="1" thickBot="1">
      <c r="A63" s="651"/>
      <c r="B63" s="661"/>
      <c r="C63" s="544"/>
      <c r="D63" s="544"/>
      <c r="E63" s="544"/>
      <c r="F63" s="544"/>
      <c r="G63" s="544"/>
      <c r="H63" s="544"/>
      <c r="I63" s="544"/>
      <c r="J63" s="544"/>
      <c r="K63" s="544"/>
      <c r="L63" s="544"/>
      <c r="M63" s="544"/>
      <c r="N63" s="544"/>
      <c r="O63" s="544"/>
      <c r="P63" s="544"/>
      <c r="Q63" s="544"/>
      <c r="R63" s="544"/>
      <c r="S63" s="544"/>
      <c r="T63" s="544"/>
      <c r="U63" s="544"/>
      <c r="V63" s="544"/>
      <c r="W63" s="662"/>
      <c r="X63" s="651"/>
    </row>
    <row r="64" spans="1:24" ht="13.5" customHeight="1" thickBot="1">
      <c r="A64" s="651"/>
      <c r="B64" s="661"/>
      <c r="C64" s="1870" t="s">
        <v>23</v>
      </c>
      <c r="D64" s="1871"/>
      <c r="E64" s="1871"/>
      <c r="F64" s="1871"/>
      <c r="G64" s="1871"/>
      <c r="H64" s="1871"/>
      <c r="I64" s="1871"/>
      <c r="J64" s="1871"/>
      <c r="K64" s="1871"/>
      <c r="L64" s="1871"/>
      <c r="M64" s="1871"/>
      <c r="N64" s="1871"/>
      <c r="O64" s="1871"/>
      <c r="P64" s="1871"/>
      <c r="Q64" s="1871"/>
      <c r="R64" s="1871"/>
      <c r="S64" s="1871"/>
      <c r="T64" s="1871"/>
      <c r="U64" s="1871"/>
      <c r="V64" s="1872"/>
      <c r="W64" s="662"/>
      <c r="X64" s="651"/>
    </row>
    <row r="65" spans="1:24" ht="9.75" customHeight="1">
      <c r="A65" s="651"/>
      <c r="B65" s="661"/>
      <c r="C65" s="124" t="s">
        <v>86</v>
      </c>
      <c r="D65" s="682"/>
      <c r="E65" s="705"/>
      <c r="F65" s="706"/>
      <c r="G65" s="706"/>
      <c r="H65" s="706"/>
      <c r="I65" s="706"/>
      <c r="J65" s="706"/>
      <c r="K65" s="706"/>
      <c r="L65" s="706"/>
      <c r="M65" s="707"/>
      <c r="N65" s="706"/>
      <c r="O65" s="706"/>
      <c r="P65" s="706"/>
      <c r="Q65" s="706"/>
      <c r="R65" s="706"/>
      <c r="S65" s="706"/>
      <c r="T65" s="706"/>
      <c r="U65" s="706"/>
      <c r="V65" s="706"/>
      <c r="W65" s="662"/>
      <c r="X65" s="651"/>
    </row>
    <row r="66" spans="1:24" ht="13.5" customHeight="1">
      <c r="A66" s="651"/>
      <c r="B66" s="661"/>
      <c r="C66" s="1885" t="s">
        <v>182</v>
      </c>
      <c r="D66" s="1885"/>
      <c r="E66" s="708"/>
      <c r="F66" s="695">
        <v>87174</v>
      </c>
      <c r="G66" s="695">
        <v>0</v>
      </c>
      <c r="H66" s="695">
        <v>103344</v>
      </c>
      <c r="I66" s="695">
        <v>0</v>
      </c>
      <c r="J66" s="695">
        <v>91366</v>
      </c>
      <c r="K66" s="695">
        <v>0</v>
      </c>
      <c r="L66" s="695">
        <v>99272</v>
      </c>
      <c r="M66" s="695">
        <v>0</v>
      </c>
      <c r="N66" s="695">
        <v>94844</v>
      </c>
      <c r="O66" s="695">
        <v>0</v>
      </c>
      <c r="P66" s="695">
        <v>97323</v>
      </c>
      <c r="Q66" s="695">
        <v>0</v>
      </c>
      <c r="R66" s="695">
        <v>103354</v>
      </c>
      <c r="S66" s="695">
        <v>0</v>
      </c>
      <c r="T66" s="695">
        <v>83239</v>
      </c>
      <c r="U66" s="695">
        <v>0</v>
      </c>
      <c r="V66" s="695">
        <v>104737</v>
      </c>
      <c r="W66" s="662"/>
      <c r="X66" s="651"/>
    </row>
    <row r="67" spans="1:24" ht="11.25" customHeight="1">
      <c r="A67" s="651"/>
      <c r="B67" s="661"/>
      <c r="C67" s="145" t="s">
        <v>80</v>
      </c>
      <c r="D67" s="1566"/>
      <c r="E67" s="708"/>
      <c r="F67" s="701">
        <v>35504</v>
      </c>
      <c r="G67" s="701">
        <v>0</v>
      </c>
      <c r="H67" s="701">
        <v>41512</v>
      </c>
      <c r="I67" s="701">
        <v>0</v>
      </c>
      <c r="J67" s="701">
        <v>37048</v>
      </c>
      <c r="K67" s="701">
        <v>0</v>
      </c>
      <c r="L67" s="701">
        <v>40183</v>
      </c>
      <c r="M67" s="701">
        <v>0</v>
      </c>
      <c r="N67" s="701">
        <v>37832</v>
      </c>
      <c r="O67" s="701">
        <v>0</v>
      </c>
      <c r="P67" s="701">
        <v>38991</v>
      </c>
      <c r="Q67" s="701">
        <v>0</v>
      </c>
      <c r="R67" s="701">
        <v>41392</v>
      </c>
      <c r="S67" s="701">
        <v>0</v>
      </c>
      <c r="T67" s="701">
        <v>33557</v>
      </c>
      <c r="U67" s="701">
        <v>0</v>
      </c>
      <c r="V67" s="701">
        <v>41562</v>
      </c>
      <c r="W67" s="662"/>
      <c r="X67" s="651"/>
    </row>
    <row r="68" spans="1:24" ht="11.25" customHeight="1">
      <c r="A68" s="651"/>
      <c r="B68" s="661"/>
      <c r="C68" s="145" t="s">
        <v>79</v>
      </c>
      <c r="D68" s="1566"/>
      <c r="E68" s="708"/>
      <c r="F68" s="701">
        <v>51667</v>
      </c>
      <c r="G68" s="701">
        <v>0</v>
      </c>
      <c r="H68" s="701">
        <v>61825</v>
      </c>
      <c r="I68" s="701">
        <v>0</v>
      </c>
      <c r="J68" s="701">
        <v>54313</v>
      </c>
      <c r="K68" s="701">
        <v>0</v>
      </c>
      <c r="L68" s="701">
        <v>59086</v>
      </c>
      <c r="M68" s="701">
        <v>0</v>
      </c>
      <c r="N68" s="701">
        <v>57008</v>
      </c>
      <c r="O68" s="701">
        <v>0</v>
      </c>
      <c r="P68" s="701">
        <v>58328</v>
      </c>
      <c r="Q68" s="701">
        <v>0</v>
      </c>
      <c r="R68" s="701">
        <v>61955</v>
      </c>
      <c r="S68" s="701">
        <v>0</v>
      </c>
      <c r="T68" s="701">
        <v>49679</v>
      </c>
      <c r="U68" s="701">
        <v>0</v>
      </c>
      <c r="V68" s="701">
        <v>63156</v>
      </c>
      <c r="W68" s="662"/>
      <c r="X68" s="651">
        <v>58328</v>
      </c>
    </row>
    <row r="69" spans="1:24" s="697" customFormat="1" ht="12.75" customHeight="1">
      <c r="A69" s="692"/>
      <c r="B69" s="693"/>
      <c r="C69" s="1888" t="s">
        <v>672</v>
      </c>
      <c r="D69" s="1888"/>
      <c r="E69" s="1888"/>
      <c r="F69" s="1888"/>
      <c r="G69" s="1888"/>
      <c r="H69" s="1888"/>
      <c r="I69" s="1888"/>
      <c r="J69" s="1888"/>
      <c r="K69" s="1888"/>
      <c r="L69" s="1888"/>
      <c r="M69" s="1888"/>
      <c r="N69" s="1888"/>
      <c r="O69" s="1888"/>
      <c r="P69" s="1888"/>
      <c r="Q69" s="1888"/>
      <c r="R69" s="1888"/>
      <c r="S69" s="1888"/>
      <c r="T69" s="1888"/>
      <c r="U69" s="1888"/>
      <c r="V69" s="1888"/>
      <c r="W69" s="662"/>
      <c r="X69" s="692"/>
    </row>
    <row r="70" spans="1:24" ht="13.5" customHeight="1">
      <c r="A70" s="651"/>
      <c r="B70" s="661"/>
      <c r="C70" s="709" t="s">
        <v>169</v>
      </c>
      <c r="D70" s="125"/>
      <c r="E70" s="125"/>
      <c r="F70" s="125"/>
      <c r="G70" s="125"/>
      <c r="H70" s="125"/>
      <c r="I70" s="125"/>
      <c r="J70" s="710" t="s">
        <v>170</v>
      </c>
      <c r="K70" s="125"/>
      <c r="L70" s="125"/>
      <c r="M70" s="125"/>
      <c r="N70" s="125"/>
      <c r="O70" s="125"/>
      <c r="P70" s="125"/>
      <c r="Q70" s="125"/>
      <c r="R70" s="125"/>
      <c r="S70" s="125"/>
      <c r="T70" s="125"/>
      <c r="U70" s="125"/>
      <c r="V70" s="125"/>
      <c r="W70" s="662"/>
      <c r="X70" s="651"/>
    </row>
    <row r="71" spans="1:24" ht="9" customHeight="1">
      <c r="A71" s="651"/>
      <c r="B71" s="661"/>
      <c r="C71" s="1891" t="s">
        <v>361</v>
      </c>
      <c r="D71" s="1891"/>
      <c r="E71" s="1891"/>
      <c r="F71" s="1891"/>
      <c r="G71" s="1891"/>
      <c r="H71" s="1891"/>
      <c r="I71" s="1891"/>
      <c r="J71" s="1891"/>
      <c r="K71" s="1891"/>
      <c r="L71" s="1891"/>
      <c r="M71" s="1891"/>
      <c r="N71" s="1891"/>
      <c r="O71" s="1891"/>
      <c r="P71" s="1891"/>
      <c r="Q71" s="1891"/>
      <c r="R71" s="1891"/>
      <c r="S71" s="1891"/>
      <c r="T71" s="1891"/>
      <c r="U71" s="1891"/>
      <c r="V71" s="1891"/>
      <c r="W71" s="662"/>
      <c r="X71" s="651"/>
    </row>
    <row r="72" spans="1:24" ht="9" customHeight="1">
      <c r="A72" s="651"/>
      <c r="B72" s="661"/>
      <c r="C72" s="1891" t="s">
        <v>362</v>
      </c>
      <c r="D72" s="1891"/>
      <c r="E72" s="1891"/>
      <c r="F72" s="1891"/>
      <c r="G72" s="1891"/>
      <c r="H72" s="1891"/>
      <c r="I72" s="1891"/>
      <c r="J72" s="1891"/>
      <c r="K72" s="1891"/>
      <c r="L72" s="1891"/>
      <c r="M72" s="1891"/>
      <c r="N72" s="1891"/>
      <c r="O72" s="1891"/>
      <c r="P72" s="1891"/>
      <c r="Q72" s="1891"/>
      <c r="R72" s="1891"/>
      <c r="S72" s="1891"/>
      <c r="T72" s="1891"/>
      <c r="U72" s="1891"/>
      <c r="V72" s="1891"/>
      <c r="W72" s="662"/>
      <c r="X72" s="651"/>
    </row>
    <row r="73" spans="1:24" ht="13.5" customHeight="1">
      <c r="A73" s="651"/>
      <c r="B73" s="661"/>
      <c r="C73" s="651"/>
      <c r="D73" s="651"/>
      <c r="E73" s="661"/>
      <c r="F73" s="658"/>
      <c r="G73" s="658"/>
      <c r="H73" s="658"/>
      <c r="I73" s="658"/>
      <c r="J73" s="658"/>
      <c r="K73" s="658"/>
      <c r="L73" s="658"/>
      <c r="M73" s="658"/>
      <c r="N73" s="658"/>
      <c r="O73" s="658"/>
      <c r="P73" s="658"/>
      <c r="Q73" s="658"/>
      <c r="R73" s="1892" t="s">
        <v>638</v>
      </c>
      <c r="S73" s="1892"/>
      <c r="T73" s="1892"/>
      <c r="U73" s="1892"/>
      <c r="V73" s="1892"/>
      <c r="W73" s="711">
        <v>19</v>
      </c>
      <c r="X73" s="658"/>
    </row>
    <row r="74" spans="1:24" ht="13.5" customHeight="1"/>
    <row r="77" spans="1:24" ht="4.5" customHeight="1"/>
    <row r="80" spans="1:24" ht="8.25" customHeight="1"/>
    <row r="82" spans="18:23" ht="9" customHeight="1">
      <c r="W82" s="667"/>
    </row>
    <row r="83" spans="18:23" ht="8.25" customHeight="1">
      <c r="R83" s="667"/>
      <c r="V83" s="1720"/>
      <c r="W83" s="1720"/>
    </row>
    <row r="84" spans="18:23" ht="9.75" customHeight="1"/>
  </sheetData>
  <mergeCells count="31">
    <mergeCell ref="V83:W83"/>
    <mergeCell ref="C64:V64"/>
    <mergeCell ref="C66:D66"/>
    <mergeCell ref="C69:V69"/>
    <mergeCell ref="C71:V71"/>
    <mergeCell ref="C72:V72"/>
    <mergeCell ref="R73:V73"/>
    <mergeCell ref="C62:V62"/>
    <mergeCell ref="C26:D26"/>
    <mergeCell ref="C27:D27"/>
    <mergeCell ref="C28:V28"/>
    <mergeCell ref="C30:V30"/>
    <mergeCell ref="C32:D32"/>
    <mergeCell ref="C34:D34"/>
    <mergeCell ref="C35:D35"/>
    <mergeCell ref="C36:D36"/>
    <mergeCell ref="C37:D37"/>
    <mergeCell ref="C38:D38"/>
    <mergeCell ref="C61:D61"/>
    <mergeCell ref="C25:D25"/>
    <mergeCell ref="B1:D1"/>
    <mergeCell ref="B2:D2"/>
    <mergeCell ref="C4:V4"/>
    <mergeCell ref="C5:D6"/>
    <mergeCell ref="F6:J6"/>
    <mergeCell ref="L6:V6"/>
    <mergeCell ref="C8:D8"/>
    <mergeCell ref="C18:V18"/>
    <mergeCell ref="C20:V20"/>
    <mergeCell ref="C22:D22"/>
    <mergeCell ref="C24:D24"/>
  </mergeCells>
  <printOptions horizontalCentered="1"/>
  <pageMargins left="0.15748031496062992" right="0.15748031496062992" top="0.19685039370078741" bottom="0.19685039370078741" header="0" footer="0"/>
  <pageSetup paperSize="9" orientation="portrait" r:id="rId1"/>
  <headerFooter alignWithMargins="0"/>
  <drawing r:id="rId2"/>
</worksheet>
</file>

<file path=xl/worksheets/sheet18.xml><?xml version="1.0" encoding="utf-8"?>
<worksheet xmlns="http://schemas.openxmlformats.org/spreadsheetml/2006/main" xmlns:r="http://schemas.openxmlformats.org/officeDocument/2006/relationships">
  <dimension ref="A1:AN338"/>
  <sheetViews>
    <sheetView zoomScaleNormal="100" workbookViewId="0"/>
  </sheetViews>
  <sheetFormatPr defaultRowHeight="12.75"/>
  <cols>
    <col min="1" max="1" width="0.85546875" style="656" customWidth="1"/>
    <col min="2" max="2" width="2.5703125" style="656" customWidth="1"/>
    <col min="3" max="3" width="0.7109375" style="656" customWidth="1"/>
    <col min="4" max="4" width="31.7109375" style="656" customWidth="1"/>
    <col min="5" max="5" width="0.28515625" style="656" customWidth="1"/>
    <col min="6" max="6" width="4.5703125" style="1557" customWidth="1"/>
    <col min="7" max="7" width="0.28515625" style="1557" customWidth="1"/>
    <col min="8" max="8" width="4.5703125" style="1557" customWidth="1"/>
    <col min="9" max="9" width="0.28515625" style="1557" customWidth="1"/>
    <col min="10" max="10" width="4.5703125" style="1557" customWidth="1"/>
    <col min="11" max="11" width="0.28515625" style="1557" customWidth="1"/>
    <col min="12" max="12" width="4.5703125" style="1165" customWidth="1"/>
    <col min="13" max="13" width="0.42578125" style="1165" customWidth="1"/>
    <col min="14" max="14" width="4.5703125" style="1165" customWidth="1"/>
    <col min="15" max="15" width="0.28515625" style="1165" customWidth="1"/>
    <col min="16" max="16" width="4.5703125" style="1165" customWidth="1"/>
    <col min="17" max="17" width="0.28515625" style="1165" customWidth="1"/>
    <col min="18" max="18" width="4.5703125" style="1165" customWidth="1"/>
    <col min="19" max="19" width="0.28515625" style="1165" customWidth="1"/>
    <col min="20" max="20" width="4.5703125" style="1557" customWidth="1"/>
    <col min="21" max="21" width="0.28515625" style="1557" customWidth="1"/>
    <col min="22" max="22" width="4.5703125" style="1557" customWidth="1"/>
    <col min="23" max="23" width="0.28515625" style="1557" customWidth="1"/>
    <col min="24" max="24" width="4.5703125" style="1165" customWidth="1"/>
    <col min="25" max="25" width="0.28515625" style="1165" customWidth="1"/>
    <col min="26" max="26" width="4.5703125" style="1165" customWidth="1"/>
    <col min="27" max="27" width="0.28515625" style="1165" customWidth="1"/>
    <col min="28" max="28" width="4.5703125" style="1557" customWidth="1"/>
    <col min="29" max="29" width="0.28515625" style="1557" customWidth="1"/>
    <col min="30" max="30" width="4.5703125" style="1557" customWidth="1"/>
    <col min="31" max="31" width="2.42578125" style="1558" customWidth="1"/>
    <col min="32" max="32" width="0.85546875" style="656" customWidth="1"/>
    <col min="33" max="16384" width="9.140625" style="656"/>
  </cols>
  <sheetData>
    <row r="1" spans="1:40" ht="13.5" customHeight="1">
      <c r="A1" s="651"/>
      <c r="B1" s="1465"/>
      <c r="C1" s="1465"/>
      <c r="E1" s="1465"/>
      <c r="F1" s="1895" t="s">
        <v>487</v>
      </c>
      <c r="G1" s="1895"/>
      <c r="H1" s="1895"/>
      <c r="I1" s="1895"/>
      <c r="J1" s="1895"/>
      <c r="K1" s="1895"/>
      <c r="L1" s="1895"/>
      <c r="M1" s="1895"/>
      <c r="N1" s="1895"/>
      <c r="O1" s="1895"/>
      <c r="P1" s="1895"/>
      <c r="Q1" s="1895"/>
      <c r="R1" s="1895"/>
      <c r="S1" s="1895"/>
      <c r="T1" s="1895"/>
      <c r="U1" s="1895"/>
      <c r="V1" s="1895"/>
      <c r="W1" s="1895"/>
      <c r="X1" s="1895"/>
      <c r="Y1" s="1895"/>
      <c r="Z1" s="1895"/>
      <c r="AA1" s="1895"/>
      <c r="AB1" s="1895"/>
      <c r="AC1" s="1895"/>
      <c r="AD1" s="1895"/>
      <c r="AE1" s="119"/>
      <c r="AF1" s="651"/>
    </row>
    <row r="2" spans="1:40" ht="6" customHeight="1">
      <c r="A2" s="651"/>
      <c r="B2" s="879"/>
      <c r="C2" s="880"/>
      <c r="D2" s="880"/>
      <c r="E2" s="880"/>
      <c r="F2" s="1490"/>
      <c r="G2" s="1490"/>
      <c r="H2" s="1490"/>
      <c r="I2" s="1490"/>
      <c r="J2" s="1490"/>
      <c r="K2" s="1490"/>
      <c r="L2" s="1491"/>
      <c r="M2" s="1491"/>
      <c r="N2" s="1491"/>
      <c r="O2" s="1491"/>
      <c r="P2" s="1491"/>
      <c r="Q2" s="1491"/>
      <c r="R2" s="1491"/>
      <c r="S2" s="1491"/>
      <c r="T2" s="1490"/>
      <c r="U2" s="1490"/>
      <c r="V2" s="1490"/>
      <c r="W2" s="1490"/>
      <c r="X2" s="1491"/>
      <c r="Y2" s="1491"/>
      <c r="Z2" s="1491"/>
      <c r="AA2" s="1491"/>
      <c r="AB2" s="1490"/>
      <c r="AC2" s="1490"/>
      <c r="AD2" s="1490" t="s">
        <v>488</v>
      </c>
      <c r="AE2" s="1492"/>
      <c r="AF2" s="661"/>
    </row>
    <row r="3" spans="1:40" ht="13.5" customHeight="1" thickBot="1">
      <c r="A3" s="651"/>
      <c r="B3" s="779"/>
      <c r="C3" s="661"/>
      <c r="D3" s="661"/>
      <c r="E3" s="661"/>
      <c r="F3" s="1493"/>
      <c r="G3" s="1493"/>
      <c r="H3" s="1493"/>
      <c r="I3" s="1493"/>
      <c r="J3" s="1493"/>
      <c r="K3" s="1493"/>
      <c r="L3" s="1248"/>
      <c r="M3" s="1248"/>
      <c r="N3" s="1248"/>
      <c r="O3" s="1248"/>
      <c r="P3" s="1248"/>
      <c r="Q3" s="1248"/>
      <c r="R3" s="1248"/>
      <c r="S3" s="1248"/>
      <c r="T3" s="1493"/>
      <c r="U3" s="1493"/>
      <c r="V3" s="1493"/>
      <c r="W3" s="1493"/>
      <c r="X3" s="1248"/>
      <c r="Y3" s="1248"/>
      <c r="Z3" s="1248"/>
      <c r="AA3" s="1248"/>
      <c r="AB3" s="1896" t="s">
        <v>81</v>
      </c>
      <c r="AC3" s="1896"/>
      <c r="AD3" s="1896"/>
      <c r="AE3" s="1494"/>
      <c r="AF3" s="661"/>
    </row>
    <row r="4" spans="1:40" ht="13.5" customHeight="1" thickBot="1">
      <c r="A4" s="651"/>
      <c r="B4" s="779"/>
      <c r="C4" s="1469" t="s">
        <v>489</v>
      </c>
      <c r="D4" s="1495"/>
      <c r="E4" s="1495"/>
      <c r="F4" s="1496"/>
      <c r="G4" s="1496"/>
      <c r="H4" s="1496"/>
      <c r="I4" s="1496"/>
      <c r="J4" s="1496"/>
      <c r="K4" s="1496"/>
      <c r="L4" s="1496"/>
      <c r="M4" s="1496"/>
      <c r="N4" s="1496"/>
      <c r="O4" s="1496"/>
      <c r="P4" s="1496"/>
      <c r="Q4" s="1496"/>
      <c r="R4" s="1496"/>
      <c r="S4" s="1496"/>
      <c r="T4" s="1496"/>
      <c r="U4" s="1496"/>
      <c r="V4" s="1496"/>
      <c r="W4" s="1496"/>
      <c r="X4" s="1496"/>
      <c r="Y4" s="1496"/>
      <c r="Z4" s="1496"/>
      <c r="AA4" s="1496"/>
      <c r="AB4" s="1496"/>
      <c r="AC4" s="1496"/>
      <c r="AD4" s="1497"/>
      <c r="AE4" s="119"/>
      <c r="AF4" s="119"/>
    </row>
    <row r="5" spans="1:40" s="683" customFormat="1" ht="4.5" customHeight="1">
      <c r="A5" s="651"/>
      <c r="B5" s="779"/>
      <c r="C5" s="1498"/>
      <c r="D5" s="1498"/>
      <c r="E5" s="1498"/>
      <c r="F5" s="1499"/>
      <c r="G5" s="1499"/>
      <c r="H5" s="1499"/>
      <c r="I5" s="1499"/>
      <c r="J5" s="1499"/>
      <c r="K5" s="1499"/>
      <c r="L5" s="1499"/>
      <c r="M5" s="1499"/>
      <c r="N5" s="1499"/>
      <c r="O5" s="1499"/>
      <c r="P5" s="1499"/>
      <c r="Q5" s="1499"/>
      <c r="R5" s="1499"/>
      <c r="S5" s="1499"/>
      <c r="T5" s="1499"/>
      <c r="U5" s="1499"/>
      <c r="V5" s="1499"/>
      <c r="W5" s="1499"/>
      <c r="X5" s="1499"/>
      <c r="Y5" s="1499"/>
      <c r="Z5" s="1499"/>
      <c r="AA5" s="1499"/>
      <c r="AB5" s="1499"/>
      <c r="AC5" s="1499"/>
      <c r="AD5" s="1499"/>
      <c r="AE5" s="119"/>
      <c r="AF5" s="119"/>
      <c r="AG5" s="656"/>
      <c r="AH5" s="656"/>
      <c r="AI5" s="656"/>
      <c r="AJ5" s="656"/>
      <c r="AK5" s="656"/>
      <c r="AL5" s="656"/>
      <c r="AM5" s="656"/>
      <c r="AN5" s="656"/>
    </row>
    <row r="6" spans="1:40" s="683" customFormat="1" ht="13.5" customHeight="1">
      <c r="A6" s="651"/>
      <c r="B6" s="779"/>
      <c r="C6" s="1498"/>
      <c r="D6" s="1498"/>
      <c r="E6" s="1498"/>
      <c r="F6" s="1730">
        <v>2012</v>
      </c>
      <c r="G6" s="1730"/>
      <c r="H6" s="1730"/>
      <c r="I6" s="1730"/>
      <c r="J6" s="1730"/>
      <c r="K6" s="1730"/>
      <c r="L6" s="1730"/>
      <c r="M6" s="1730"/>
      <c r="N6" s="1730"/>
      <c r="O6" s="1730"/>
      <c r="P6" s="1730"/>
      <c r="Q6" s="1730"/>
      <c r="R6" s="1730"/>
      <c r="S6" s="668"/>
      <c r="T6" s="1730">
        <v>2013</v>
      </c>
      <c r="U6" s="1730"/>
      <c r="V6" s="1730"/>
      <c r="W6" s="1730"/>
      <c r="X6" s="1730"/>
      <c r="Y6" s="1730"/>
      <c r="Z6" s="1730"/>
      <c r="AA6" s="1730"/>
      <c r="AB6" s="1730"/>
      <c r="AC6" s="1730"/>
      <c r="AD6" s="1730"/>
      <c r="AE6" s="119"/>
      <c r="AF6" s="119"/>
      <c r="AG6" s="656"/>
      <c r="AH6" s="656"/>
      <c r="AI6" s="656"/>
      <c r="AJ6" s="656"/>
      <c r="AK6" s="656"/>
      <c r="AL6" s="656"/>
      <c r="AM6" s="656"/>
      <c r="AN6" s="656"/>
    </row>
    <row r="7" spans="1:40" s="683" customFormat="1" ht="13.5" customHeight="1">
      <c r="A7" s="651"/>
      <c r="B7" s="779"/>
      <c r="C7" s="1498"/>
      <c r="D7" s="1498"/>
      <c r="E7" s="1498"/>
      <c r="F7" s="1133" t="s">
        <v>123</v>
      </c>
      <c r="G7" s="669"/>
      <c r="H7" s="1133" t="s">
        <v>122</v>
      </c>
      <c r="I7" s="669"/>
      <c r="J7" s="1133" t="s">
        <v>121</v>
      </c>
      <c r="K7" s="669"/>
      <c r="L7" s="1133" t="s">
        <v>120</v>
      </c>
      <c r="M7" s="669"/>
      <c r="N7" s="1133" t="s">
        <v>119</v>
      </c>
      <c r="O7" s="669"/>
      <c r="P7" s="1133" t="s">
        <v>118</v>
      </c>
      <c r="Q7" s="669"/>
      <c r="R7" s="1133" t="s">
        <v>117</v>
      </c>
      <c r="S7" s="669"/>
      <c r="T7" s="1133" t="s">
        <v>116</v>
      </c>
      <c r="U7" s="669"/>
      <c r="V7" s="1133" t="s">
        <v>127</v>
      </c>
      <c r="W7" s="669"/>
      <c r="X7" s="1133" t="s">
        <v>126</v>
      </c>
      <c r="Y7" s="669"/>
      <c r="Z7" s="1133" t="s">
        <v>125</v>
      </c>
      <c r="AA7" s="669"/>
      <c r="AB7" s="1133" t="s">
        <v>124</v>
      </c>
      <c r="AC7" s="669"/>
      <c r="AD7" s="1133" t="s">
        <v>123</v>
      </c>
      <c r="AE7" s="119"/>
      <c r="AF7" s="669"/>
      <c r="AG7" s="656"/>
      <c r="AH7" s="656"/>
      <c r="AI7" s="656"/>
      <c r="AJ7" s="656"/>
      <c r="AK7" s="656"/>
      <c r="AL7" s="656"/>
      <c r="AM7" s="656"/>
      <c r="AN7" s="656"/>
    </row>
    <row r="8" spans="1:40" s="683" customFormat="1" ht="3.75" customHeight="1">
      <c r="A8" s="651"/>
      <c r="B8" s="779"/>
      <c r="C8" s="1498"/>
      <c r="D8" s="1498"/>
      <c r="E8" s="1498"/>
      <c r="F8" s="669"/>
      <c r="G8" s="1500"/>
      <c r="H8" s="669"/>
      <c r="I8" s="1500"/>
      <c r="J8" s="669"/>
      <c r="K8" s="1500"/>
      <c r="L8" s="669"/>
      <c r="M8" s="1500"/>
      <c r="N8" s="669"/>
      <c r="O8" s="1500"/>
      <c r="P8" s="669"/>
      <c r="Q8" s="1500"/>
      <c r="R8" s="669"/>
      <c r="S8" s="1500"/>
      <c r="T8" s="669"/>
      <c r="U8" s="1500"/>
      <c r="V8" s="669"/>
      <c r="W8" s="1500"/>
      <c r="X8" s="669"/>
      <c r="Y8" s="1500"/>
      <c r="Z8" s="669"/>
      <c r="AA8" s="1500"/>
      <c r="AB8" s="669"/>
      <c r="AC8" s="1500"/>
      <c r="AD8" s="669"/>
      <c r="AE8" s="119"/>
      <c r="AF8" s="669"/>
      <c r="AG8" s="656"/>
      <c r="AH8" s="656"/>
      <c r="AI8" s="656"/>
      <c r="AJ8" s="656"/>
      <c r="AK8" s="656"/>
      <c r="AL8" s="656"/>
      <c r="AM8" s="656"/>
      <c r="AN8" s="656"/>
    </row>
    <row r="9" spans="1:40" s="1503" customFormat="1" ht="11.25" customHeight="1">
      <c r="A9" s="1501"/>
      <c r="B9" s="819"/>
      <c r="C9" s="1463" t="s">
        <v>465</v>
      </c>
      <c r="D9" s="1463"/>
      <c r="E9" s="536"/>
      <c r="F9" s="537">
        <v>-3.8</v>
      </c>
      <c r="G9" s="536"/>
      <c r="H9" s="537">
        <v>-3.7</v>
      </c>
      <c r="I9" s="536"/>
      <c r="J9" s="537">
        <v>-3.4</v>
      </c>
      <c r="K9" s="536"/>
      <c r="L9" s="537">
        <v>-3.6</v>
      </c>
      <c r="M9" s="536"/>
      <c r="N9" s="537">
        <v>-4</v>
      </c>
      <c r="O9" s="536"/>
      <c r="P9" s="537">
        <v>-4.3</v>
      </c>
      <c r="Q9" s="536"/>
      <c r="R9" s="537">
        <v>-4.4000000000000004</v>
      </c>
      <c r="S9" s="536"/>
      <c r="T9" s="537">
        <v>-4.3</v>
      </c>
      <c r="U9" s="536"/>
      <c r="V9" s="537">
        <v>-4.2</v>
      </c>
      <c r="W9" s="536"/>
      <c r="X9" s="537">
        <v>-3.9</v>
      </c>
      <c r="Y9" s="536"/>
      <c r="Z9" s="537">
        <v>-3.6</v>
      </c>
      <c r="AA9" s="536"/>
      <c r="AB9" s="537">
        <v>-3.2</v>
      </c>
      <c r="AC9" s="536"/>
      <c r="AD9" s="537">
        <v>-2.9</v>
      </c>
      <c r="AE9" s="590"/>
      <c r="AF9" s="591"/>
      <c r="AG9" s="1502"/>
      <c r="AH9" s="1502"/>
      <c r="AI9" s="1502"/>
      <c r="AJ9" s="1502"/>
      <c r="AK9" s="1502"/>
      <c r="AL9" s="1502"/>
      <c r="AM9" s="1502"/>
      <c r="AN9" s="1502"/>
    </row>
    <row r="10" spans="1:40" s="1503" customFormat="1" ht="2.25" customHeight="1">
      <c r="A10" s="1501"/>
      <c r="B10" s="819"/>
      <c r="C10" s="1463"/>
      <c r="D10" s="1463"/>
      <c r="E10" s="538"/>
      <c r="F10" s="539"/>
      <c r="G10" s="538"/>
      <c r="H10" s="539"/>
      <c r="I10" s="538"/>
      <c r="J10" s="539"/>
      <c r="K10" s="538"/>
      <c r="L10" s="539"/>
      <c r="M10" s="538"/>
      <c r="N10" s="539"/>
      <c r="O10" s="538"/>
      <c r="P10" s="539"/>
      <c r="Q10" s="538"/>
      <c r="R10" s="539"/>
      <c r="S10" s="538"/>
      <c r="T10" s="539"/>
      <c r="U10" s="538"/>
      <c r="V10" s="539"/>
      <c r="W10" s="538"/>
      <c r="X10" s="539"/>
      <c r="Y10" s="538"/>
      <c r="Z10" s="539"/>
      <c r="AA10" s="538"/>
      <c r="AB10" s="539"/>
      <c r="AC10" s="538"/>
      <c r="AD10" s="539"/>
      <c r="AE10" s="590"/>
      <c r="AF10" s="591"/>
      <c r="AG10" s="1502"/>
      <c r="AH10" s="1502"/>
      <c r="AI10" s="1502"/>
      <c r="AJ10" s="1502"/>
      <c r="AK10" s="1502"/>
      <c r="AL10" s="1502"/>
      <c r="AM10" s="1502"/>
      <c r="AN10" s="1502"/>
    </row>
    <row r="11" spans="1:40" s="1503" customFormat="1" ht="9.75" customHeight="1">
      <c r="A11" s="1501"/>
      <c r="B11" s="819"/>
      <c r="C11" s="1463" t="s">
        <v>466</v>
      </c>
      <c r="D11" s="350"/>
      <c r="E11" s="1504"/>
      <c r="F11" s="1505"/>
      <c r="G11" s="1504"/>
      <c r="H11" s="1505"/>
      <c r="I11" s="1504"/>
      <c r="J11" s="1505"/>
      <c r="K11" s="1504"/>
      <c r="L11" s="1505"/>
      <c r="M11" s="1504"/>
      <c r="N11" s="1505"/>
      <c r="O11" s="1504"/>
      <c r="P11" s="1505"/>
      <c r="Q11" s="1504"/>
      <c r="R11" s="1505"/>
      <c r="S11" s="1504"/>
      <c r="T11" s="1505"/>
      <c r="U11" s="1504"/>
      <c r="V11" s="1505"/>
      <c r="W11" s="1504"/>
      <c r="X11" s="1505"/>
      <c r="Y11" s="1504"/>
      <c r="Z11" s="1505"/>
      <c r="AA11" s="1504"/>
      <c r="AB11" s="1505"/>
      <c r="AC11" s="1504"/>
      <c r="AD11" s="1505"/>
      <c r="AE11" s="1501"/>
      <c r="AF11" s="591"/>
      <c r="AG11" s="1502"/>
      <c r="AH11" s="1502"/>
      <c r="AI11" s="1502"/>
      <c r="AJ11" s="1502"/>
      <c r="AK11" s="1502"/>
      <c r="AL11" s="1502"/>
      <c r="AM11" s="1502"/>
      <c r="AN11" s="1502"/>
    </row>
    <row r="12" spans="1:40" s="683" customFormat="1" ht="11.25" customHeight="1">
      <c r="A12" s="651"/>
      <c r="B12" s="779"/>
      <c r="C12" s="661"/>
      <c r="D12" s="145" t="s">
        <v>187</v>
      </c>
      <c r="E12" s="1506"/>
      <c r="F12" s="1507">
        <v>-19.899999999999999</v>
      </c>
      <c r="G12" s="1506"/>
      <c r="H12" s="1507">
        <v>-20.3</v>
      </c>
      <c r="I12" s="1506"/>
      <c r="J12" s="1507">
        <v>-18.899999999999999</v>
      </c>
      <c r="K12" s="1506"/>
      <c r="L12" s="1507">
        <v>-19.600000000000001</v>
      </c>
      <c r="M12" s="1506"/>
      <c r="N12" s="1507">
        <v>-20.7</v>
      </c>
      <c r="O12" s="1506"/>
      <c r="P12" s="1507">
        <v>-22.6</v>
      </c>
      <c r="Q12" s="1506"/>
      <c r="R12" s="1507">
        <v>-21.4</v>
      </c>
      <c r="S12" s="1506"/>
      <c r="T12" s="1507">
        <v>-19.899999999999999</v>
      </c>
      <c r="U12" s="1506"/>
      <c r="V12" s="1507">
        <v>-18.100000000000001</v>
      </c>
      <c r="W12" s="1506"/>
      <c r="X12" s="1507">
        <v>-17.2</v>
      </c>
      <c r="Y12" s="1506"/>
      <c r="Z12" s="1507">
        <v>-16.899999999999999</v>
      </c>
      <c r="AA12" s="1506"/>
      <c r="AB12" s="1507">
        <v>-16</v>
      </c>
      <c r="AC12" s="1506"/>
      <c r="AD12" s="1507">
        <v>-16.3</v>
      </c>
      <c r="AE12" s="651"/>
      <c r="AF12" s="119"/>
      <c r="AG12" s="656"/>
      <c r="AH12" s="656"/>
      <c r="AI12" s="656"/>
      <c r="AJ12" s="656"/>
      <c r="AK12" s="656"/>
      <c r="AL12" s="656"/>
      <c r="AM12" s="656"/>
      <c r="AN12" s="656"/>
    </row>
    <row r="13" spans="1:40" s="683" customFormat="1" ht="12.75" customHeight="1">
      <c r="A13" s="651"/>
      <c r="B13" s="779"/>
      <c r="C13" s="661"/>
      <c r="D13" s="145" t="s">
        <v>188</v>
      </c>
      <c r="E13" s="1506"/>
      <c r="F13" s="1507">
        <v>-71.5</v>
      </c>
      <c r="G13" s="1506"/>
      <c r="H13" s="1507">
        <v>-71.8</v>
      </c>
      <c r="I13" s="1506"/>
      <c r="J13" s="1507">
        <v>-70.3</v>
      </c>
      <c r="K13" s="1506"/>
      <c r="L13" s="1507">
        <v>-70.5</v>
      </c>
      <c r="M13" s="1506"/>
      <c r="N13" s="1507">
        <v>-71.3</v>
      </c>
      <c r="O13" s="1506"/>
      <c r="P13" s="1507">
        <v>-72.2</v>
      </c>
      <c r="Q13" s="1506"/>
      <c r="R13" s="1507">
        <v>-70.7</v>
      </c>
      <c r="S13" s="1506"/>
      <c r="T13" s="1507">
        <v>-68.8</v>
      </c>
      <c r="U13" s="1506"/>
      <c r="V13" s="1507">
        <v>-66.7</v>
      </c>
      <c r="W13" s="1506"/>
      <c r="X13" s="1507">
        <v>-65.7</v>
      </c>
      <c r="Y13" s="1506"/>
      <c r="Z13" s="1507">
        <v>-64.099999999999994</v>
      </c>
      <c r="AA13" s="1506"/>
      <c r="AB13" s="1507">
        <v>-63.7</v>
      </c>
      <c r="AC13" s="1506"/>
      <c r="AD13" s="1507">
        <v>-62.2</v>
      </c>
      <c r="AE13" s="651"/>
      <c r="AF13" s="119"/>
      <c r="AG13" s="656"/>
      <c r="AH13" s="656"/>
      <c r="AI13" s="656"/>
      <c r="AJ13" s="656"/>
      <c r="AK13" s="656"/>
      <c r="AL13" s="656"/>
      <c r="AM13" s="656"/>
      <c r="AN13" s="656"/>
    </row>
    <row r="14" spans="1:40" s="683" customFormat="1" ht="11.25" customHeight="1">
      <c r="A14" s="651"/>
      <c r="B14" s="779"/>
      <c r="C14" s="661"/>
      <c r="D14" s="145" t="s">
        <v>189</v>
      </c>
      <c r="E14" s="1506"/>
      <c r="F14" s="1507">
        <v>-19.899999999999999</v>
      </c>
      <c r="G14" s="1506"/>
      <c r="H14" s="1507">
        <v>-19.8</v>
      </c>
      <c r="I14" s="1506"/>
      <c r="J14" s="1507">
        <v>-19.600000000000001</v>
      </c>
      <c r="K14" s="1506"/>
      <c r="L14" s="1507">
        <v>-20.5</v>
      </c>
      <c r="M14" s="1506"/>
      <c r="N14" s="1507">
        <v>-21.8</v>
      </c>
      <c r="O14" s="1506"/>
      <c r="P14" s="1507">
        <v>-20.7</v>
      </c>
      <c r="Q14" s="1506"/>
      <c r="R14" s="1507">
        <v>-19.899999999999999</v>
      </c>
      <c r="S14" s="1506"/>
      <c r="T14" s="1507">
        <v>-19</v>
      </c>
      <c r="U14" s="1506"/>
      <c r="V14" s="1507">
        <v>-18.5</v>
      </c>
      <c r="W14" s="1506"/>
      <c r="X14" s="1507">
        <v>-16.7</v>
      </c>
      <c r="Y14" s="1506"/>
      <c r="Z14" s="1507">
        <v>-15.3</v>
      </c>
      <c r="AA14" s="1506"/>
      <c r="AB14" s="1507">
        <v>-14.2</v>
      </c>
      <c r="AC14" s="1506"/>
      <c r="AD14" s="1507">
        <v>-13.8</v>
      </c>
      <c r="AE14" s="651"/>
      <c r="AF14" s="119"/>
      <c r="AG14" s="656"/>
      <c r="AH14" s="656"/>
      <c r="AI14" s="656"/>
      <c r="AJ14" s="656"/>
      <c r="AK14" s="656"/>
      <c r="AL14" s="656"/>
      <c r="AM14" s="656"/>
      <c r="AN14" s="656"/>
    </row>
    <row r="15" spans="1:40" s="683" customFormat="1" ht="12" customHeight="1">
      <c r="A15" s="651"/>
      <c r="B15" s="779"/>
      <c r="C15" s="661"/>
      <c r="D15" s="145" t="s">
        <v>190</v>
      </c>
      <c r="E15" s="1506"/>
      <c r="F15" s="1507">
        <v>-30.3</v>
      </c>
      <c r="G15" s="1506"/>
      <c r="H15" s="1507">
        <v>-31.1</v>
      </c>
      <c r="I15" s="1506"/>
      <c r="J15" s="1507">
        <v>-30.6</v>
      </c>
      <c r="K15" s="1506"/>
      <c r="L15" s="1507">
        <v>-31</v>
      </c>
      <c r="M15" s="1506"/>
      <c r="N15" s="1507">
        <v>-33.1</v>
      </c>
      <c r="O15" s="1506"/>
      <c r="P15" s="1507">
        <v>-35.9</v>
      </c>
      <c r="Q15" s="1506"/>
      <c r="R15" s="1507">
        <v>-35.200000000000003</v>
      </c>
      <c r="S15" s="1506"/>
      <c r="T15" s="1507">
        <v>-32.700000000000003</v>
      </c>
      <c r="U15" s="1506"/>
      <c r="V15" s="1507">
        <v>-31</v>
      </c>
      <c r="W15" s="1506"/>
      <c r="X15" s="1507">
        <v>-29.7</v>
      </c>
      <c r="Y15" s="1506"/>
      <c r="Z15" s="1507">
        <v>-29.1</v>
      </c>
      <c r="AA15" s="1506"/>
      <c r="AB15" s="1507">
        <v>-27.9</v>
      </c>
      <c r="AC15" s="1506"/>
      <c r="AD15" s="1507">
        <v>-26.5</v>
      </c>
      <c r="AE15" s="651"/>
      <c r="AF15" s="119"/>
      <c r="AG15" s="656"/>
      <c r="AH15" s="656"/>
      <c r="AI15" s="656"/>
      <c r="AJ15" s="656"/>
      <c r="AK15" s="656"/>
      <c r="AL15" s="656"/>
      <c r="AM15" s="656"/>
      <c r="AN15" s="656"/>
    </row>
    <row r="16" spans="1:40" s="683" customFormat="1" ht="10.5" customHeight="1">
      <c r="A16" s="651"/>
      <c r="B16" s="779"/>
      <c r="C16" s="661"/>
      <c r="D16" s="266"/>
      <c r="E16" s="266"/>
      <c r="F16" s="1508"/>
      <c r="G16" s="1508"/>
      <c r="H16" s="1508"/>
      <c r="I16" s="1508"/>
      <c r="J16" s="1508"/>
      <c r="K16" s="1508"/>
      <c r="L16" s="1508"/>
      <c r="M16" s="1508"/>
      <c r="N16" s="1508"/>
      <c r="O16" s="1508"/>
      <c r="P16" s="1508"/>
      <c r="Q16" s="1508"/>
      <c r="R16" s="1508"/>
      <c r="S16" s="1508"/>
      <c r="T16" s="1508"/>
      <c r="U16" s="1508"/>
      <c r="V16" s="1508"/>
      <c r="W16" s="1508"/>
      <c r="X16" s="1508"/>
      <c r="Y16" s="1508"/>
      <c r="Z16" s="1508"/>
      <c r="AA16" s="1508"/>
      <c r="AB16" s="1508"/>
      <c r="AC16" s="1508"/>
      <c r="AD16" s="1508"/>
      <c r="AE16" s="651"/>
      <c r="AF16" s="119"/>
      <c r="AG16" s="656"/>
      <c r="AH16" s="656"/>
      <c r="AI16" s="656"/>
      <c r="AJ16" s="656"/>
      <c r="AK16" s="656"/>
      <c r="AL16" s="656"/>
      <c r="AM16" s="656"/>
      <c r="AN16" s="656"/>
    </row>
    <row r="17" spans="1:40" s="683" customFormat="1" ht="10.5" customHeight="1">
      <c r="A17" s="651"/>
      <c r="B17" s="779"/>
      <c r="C17" s="661"/>
      <c r="D17" s="266"/>
      <c r="E17" s="266"/>
      <c r="F17" s="1508"/>
      <c r="G17" s="1508"/>
      <c r="H17" s="1508"/>
      <c r="I17" s="1508"/>
      <c r="J17" s="1508"/>
      <c r="K17" s="1508"/>
      <c r="L17" s="1508"/>
      <c r="M17" s="1508"/>
      <c r="N17" s="1508"/>
      <c r="O17" s="1508"/>
      <c r="P17" s="1508"/>
      <c r="Q17" s="1508"/>
      <c r="R17" s="1508"/>
      <c r="S17" s="1508"/>
      <c r="T17" s="1508"/>
      <c r="U17" s="1508"/>
      <c r="V17" s="1508"/>
      <c r="W17" s="1508"/>
      <c r="X17" s="1508"/>
      <c r="Y17" s="1508"/>
      <c r="Z17" s="1508"/>
      <c r="AA17" s="1508"/>
      <c r="AB17" s="1508"/>
      <c r="AC17" s="1508"/>
      <c r="AD17" s="1508"/>
      <c r="AE17" s="651"/>
      <c r="AF17" s="119"/>
      <c r="AG17" s="656"/>
      <c r="AH17" s="656"/>
      <c r="AI17" s="656"/>
      <c r="AJ17" s="656"/>
      <c r="AK17" s="656"/>
      <c r="AL17" s="656"/>
      <c r="AM17" s="656"/>
      <c r="AN17" s="656"/>
    </row>
    <row r="18" spans="1:40" s="683" customFormat="1" ht="10.5" customHeight="1">
      <c r="A18" s="651"/>
      <c r="B18" s="779"/>
      <c r="C18" s="661"/>
      <c r="D18" s="266"/>
      <c r="E18" s="266"/>
      <c r="F18" s="1508"/>
      <c r="G18" s="1508"/>
      <c r="H18" s="1508"/>
      <c r="I18" s="1508"/>
      <c r="J18" s="1508"/>
      <c r="K18" s="1508"/>
      <c r="L18" s="1508"/>
      <c r="M18" s="1508"/>
      <c r="N18" s="1508"/>
      <c r="O18" s="1508"/>
      <c r="P18" s="1508"/>
      <c r="Q18" s="1508"/>
      <c r="R18" s="1508"/>
      <c r="S18" s="1508"/>
      <c r="T18" s="1508"/>
      <c r="U18" s="1508"/>
      <c r="V18" s="1508"/>
      <c r="W18" s="1508"/>
      <c r="X18" s="1508"/>
      <c r="Y18" s="1508"/>
      <c r="Z18" s="1508"/>
      <c r="AA18" s="1508"/>
      <c r="AB18" s="1508"/>
      <c r="AC18" s="1508"/>
      <c r="AD18" s="1508"/>
      <c r="AE18" s="651"/>
      <c r="AF18" s="119"/>
      <c r="AG18" s="656"/>
      <c r="AH18" s="656"/>
      <c r="AI18" s="656"/>
      <c r="AJ18" s="656"/>
      <c r="AK18" s="656"/>
      <c r="AL18" s="656"/>
      <c r="AM18" s="656"/>
      <c r="AN18" s="656"/>
    </row>
    <row r="19" spans="1:40" s="683" customFormat="1" ht="10.5" customHeight="1">
      <c r="A19" s="651"/>
      <c r="B19" s="779"/>
      <c r="C19" s="661"/>
      <c r="D19" s="266"/>
      <c r="E19" s="266"/>
      <c r="F19" s="1508"/>
      <c r="G19" s="1508"/>
      <c r="H19" s="1508"/>
      <c r="I19" s="1508"/>
      <c r="J19" s="1508"/>
      <c r="K19" s="1508"/>
      <c r="L19" s="1508"/>
      <c r="M19" s="1508"/>
      <c r="N19" s="1508"/>
      <c r="O19" s="1508"/>
      <c r="P19" s="1508"/>
      <c r="Q19" s="1508"/>
      <c r="R19" s="1508"/>
      <c r="S19" s="1508"/>
      <c r="T19" s="1508"/>
      <c r="U19" s="1508"/>
      <c r="V19" s="1508"/>
      <c r="W19" s="1508"/>
      <c r="X19" s="1508"/>
      <c r="Y19" s="1508"/>
      <c r="Z19" s="1508"/>
      <c r="AA19" s="1508"/>
      <c r="AB19" s="1508"/>
      <c r="AC19" s="1508"/>
      <c r="AD19" s="1508"/>
      <c r="AE19" s="651"/>
      <c r="AF19" s="119"/>
      <c r="AG19" s="656"/>
      <c r="AH19" s="656"/>
      <c r="AI19" s="656"/>
      <c r="AJ19" s="656"/>
      <c r="AK19" s="656"/>
      <c r="AL19" s="656"/>
      <c r="AM19" s="656"/>
      <c r="AN19" s="656"/>
    </row>
    <row r="20" spans="1:40" s="683" customFormat="1" ht="10.5" customHeight="1">
      <c r="A20" s="651"/>
      <c r="B20" s="779"/>
      <c r="C20" s="661"/>
      <c r="D20" s="266"/>
      <c r="E20" s="266"/>
      <c r="F20" s="1508"/>
      <c r="G20" s="1508"/>
      <c r="H20" s="1508"/>
      <c r="I20" s="1508"/>
      <c r="J20" s="1508"/>
      <c r="K20" s="1508"/>
      <c r="L20" s="1508"/>
      <c r="M20" s="1508"/>
      <c r="N20" s="1508"/>
      <c r="O20" s="1508"/>
      <c r="P20" s="1508"/>
      <c r="Q20" s="1508"/>
      <c r="R20" s="1508"/>
      <c r="S20" s="1508"/>
      <c r="T20" s="1508"/>
      <c r="U20" s="1508"/>
      <c r="V20" s="1508"/>
      <c r="W20" s="1508"/>
      <c r="X20" s="1508"/>
      <c r="Y20" s="1508"/>
      <c r="Z20" s="1508"/>
      <c r="AA20" s="1508"/>
      <c r="AB20" s="1508"/>
      <c r="AC20" s="1508"/>
      <c r="AD20" s="1508"/>
      <c r="AE20" s="651"/>
      <c r="AF20" s="119"/>
      <c r="AG20" s="656"/>
      <c r="AH20" s="656"/>
      <c r="AI20" s="656"/>
      <c r="AJ20" s="656"/>
      <c r="AK20" s="656"/>
      <c r="AL20" s="656"/>
      <c r="AM20" s="656"/>
      <c r="AN20" s="656"/>
    </row>
    <row r="21" spans="1:40" s="683" customFormat="1" ht="10.5" customHeight="1">
      <c r="A21" s="651"/>
      <c r="B21" s="779"/>
      <c r="C21" s="661"/>
      <c r="D21" s="266"/>
      <c r="E21" s="266"/>
      <c r="F21" s="1508"/>
      <c r="G21" s="1508"/>
      <c r="H21" s="1508"/>
      <c r="I21" s="1508"/>
      <c r="J21" s="1508"/>
      <c r="K21" s="1508"/>
      <c r="L21" s="1508"/>
      <c r="M21" s="1508"/>
      <c r="N21" s="1508"/>
      <c r="O21" s="1508"/>
      <c r="P21" s="1508"/>
      <c r="Q21" s="1508"/>
      <c r="R21" s="1508"/>
      <c r="S21" s="1508"/>
      <c r="T21" s="1508"/>
      <c r="U21" s="1508"/>
      <c r="V21" s="1508"/>
      <c r="W21" s="1508"/>
      <c r="X21" s="1508"/>
      <c r="Y21" s="1508"/>
      <c r="Z21" s="1508"/>
      <c r="AA21" s="1508"/>
      <c r="AB21" s="1508"/>
      <c r="AC21" s="1508"/>
      <c r="AD21" s="1508"/>
      <c r="AE21" s="651"/>
      <c r="AF21" s="119"/>
      <c r="AG21" s="656"/>
      <c r="AH21" s="656"/>
      <c r="AI21" s="656"/>
      <c r="AJ21" s="656"/>
      <c r="AK21" s="656"/>
      <c r="AL21" s="656"/>
      <c r="AM21" s="656"/>
      <c r="AN21" s="656"/>
    </row>
    <row r="22" spans="1:40" s="683" customFormat="1" ht="10.5" customHeight="1">
      <c r="A22" s="651"/>
      <c r="B22" s="779"/>
      <c r="C22" s="661"/>
      <c r="D22" s="266"/>
      <c r="E22" s="266"/>
      <c r="F22" s="1508"/>
      <c r="G22" s="1508"/>
      <c r="H22" s="1508"/>
      <c r="I22" s="1508"/>
      <c r="J22" s="1508"/>
      <c r="K22" s="1508"/>
      <c r="L22" s="1508"/>
      <c r="M22" s="1508"/>
      <c r="N22" s="1508"/>
      <c r="O22" s="1508"/>
      <c r="P22" s="1508"/>
      <c r="Q22" s="1508"/>
      <c r="R22" s="1508"/>
      <c r="S22" s="1508"/>
      <c r="T22" s="1508"/>
      <c r="U22" s="1508"/>
      <c r="V22" s="1508"/>
      <c r="W22" s="1508"/>
      <c r="X22" s="1508"/>
      <c r="Y22" s="1508"/>
      <c r="Z22" s="1508"/>
      <c r="AA22" s="1508"/>
      <c r="AB22" s="1508"/>
      <c r="AC22" s="1508"/>
      <c r="AD22" s="1508"/>
      <c r="AE22" s="651"/>
      <c r="AF22" s="119"/>
      <c r="AG22" s="656"/>
      <c r="AH22" s="656"/>
      <c r="AI22" s="656"/>
      <c r="AJ22" s="656"/>
      <c r="AK22" s="656"/>
      <c r="AL22" s="656"/>
      <c r="AM22" s="656"/>
      <c r="AN22" s="656"/>
    </row>
    <row r="23" spans="1:40" s="683" customFormat="1" ht="10.5" customHeight="1">
      <c r="A23" s="651"/>
      <c r="B23" s="779"/>
      <c r="C23" s="661"/>
      <c r="D23" s="266"/>
      <c r="E23" s="266"/>
      <c r="F23" s="1508"/>
      <c r="G23" s="1508"/>
      <c r="H23" s="1508"/>
      <c r="I23" s="1508"/>
      <c r="J23" s="1508"/>
      <c r="K23" s="1508"/>
      <c r="L23" s="1508"/>
      <c r="M23" s="1508"/>
      <c r="N23" s="1508"/>
      <c r="O23" s="1508"/>
      <c r="P23" s="1508"/>
      <c r="Q23" s="1508"/>
      <c r="R23" s="1508"/>
      <c r="S23" s="1508"/>
      <c r="T23" s="1508"/>
      <c r="U23" s="1508"/>
      <c r="V23" s="1508"/>
      <c r="W23" s="1508"/>
      <c r="X23" s="1508"/>
      <c r="Y23" s="1508"/>
      <c r="Z23" s="1508"/>
      <c r="AA23" s="1508"/>
      <c r="AB23" s="1508"/>
      <c r="AC23" s="1508"/>
      <c r="AD23" s="1508"/>
      <c r="AE23" s="651"/>
      <c r="AF23" s="119"/>
      <c r="AG23" s="656"/>
      <c r="AH23" s="656"/>
      <c r="AI23" s="656"/>
      <c r="AJ23" s="656"/>
      <c r="AK23" s="656"/>
      <c r="AL23" s="656"/>
      <c r="AM23" s="656"/>
      <c r="AN23" s="656"/>
    </row>
    <row r="24" spans="1:40" s="683" customFormat="1" ht="10.5" customHeight="1">
      <c r="A24" s="651"/>
      <c r="B24" s="779"/>
      <c r="C24" s="661"/>
      <c r="D24" s="266"/>
      <c r="E24" s="266"/>
      <c r="F24" s="1508"/>
      <c r="G24" s="1508"/>
      <c r="H24" s="1508"/>
      <c r="I24" s="1508"/>
      <c r="J24" s="1508"/>
      <c r="K24" s="1508"/>
      <c r="L24" s="1508"/>
      <c r="M24" s="1508"/>
      <c r="N24" s="1508"/>
      <c r="O24" s="1508"/>
      <c r="P24" s="1508"/>
      <c r="Q24" s="1508"/>
      <c r="R24" s="1508"/>
      <c r="S24" s="1508"/>
      <c r="T24" s="1508"/>
      <c r="U24" s="1508"/>
      <c r="V24" s="1508"/>
      <c r="W24" s="1508"/>
      <c r="X24" s="1508"/>
      <c r="Y24" s="1508"/>
      <c r="Z24" s="1508"/>
      <c r="AA24" s="1508"/>
      <c r="AB24" s="1508"/>
      <c r="AC24" s="1508"/>
      <c r="AD24" s="1508"/>
      <c r="AE24" s="651"/>
      <c r="AF24" s="119"/>
      <c r="AG24" s="656"/>
      <c r="AH24" s="656"/>
      <c r="AI24" s="656"/>
      <c r="AJ24" s="656"/>
      <c r="AK24" s="656"/>
      <c r="AL24" s="656"/>
      <c r="AM24" s="656"/>
      <c r="AN24" s="656"/>
    </row>
    <row r="25" spans="1:40" s="683" customFormat="1" ht="10.5" customHeight="1">
      <c r="A25" s="651"/>
      <c r="B25" s="779"/>
      <c r="C25" s="661"/>
      <c r="D25" s="266"/>
      <c r="E25" s="266"/>
      <c r="F25" s="1508"/>
      <c r="G25" s="1508"/>
      <c r="H25" s="1508"/>
      <c r="I25" s="1508"/>
      <c r="J25" s="1508"/>
      <c r="K25" s="1508"/>
      <c r="L25" s="1508"/>
      <c r="M25" s="1508"/>
      <c r="N25" s="1508"/>
      <c r="O25" s="1508"/>
      <c r="P25" s="1508"/>
      <c r="Q25" s="1508"/>
      <c r="R25" s="1508"/>
      <c r="S25" s="1508"/>
      <c r="T25" s="1508"/>
      <c r="U25" s="1508"/>
      <c r="V25" s="1508"/>
      <c r="W25" s="1508"/>
      <c r="X25" s="1508"/>
      <c r="Y25" s="1508"/>
      <c r="Z25" s="1508"/>
      <c r="AA25" s="1508"/>
      <c r="AB25" s="1508"/>
      <c r="AC25" s="1508"/>
      <c r="AD25" s="1508"/>
      <c r="AE25" s="651"/>
      <c r="AF25" s="119"/>
      <c r="AG25" s="656"/>
      <c r="AH25" s="656"/>
      <c r="AI25" s="656"/>
      <c r="AJ25" s="656"/>
      <c r="AK25" s="656"/>
      <c r="AL25" s="656"/>
      <c r="AM25" s="656"/>
      <c r="AN25" s="656"/>
    </row>
    <row r="26" spans="1:40" s="683" customFormat="1" ht="10.5" customHeight="1">
      <c r="A26" s="651"/>
      <c r="B26" s="779"/>
      <c r="C26" s="661"/>
      <c r="D26" s="266"/>
      <c r="E26" s="266"/>
      <c r="F26" s="1508"/>
      <c r="G26" s="1508"/>
      <c r="H26" s="1508"/>
      <c r="I26" s="1508"/>
      <c r="J26" s="1508"/>
      <c r="K26" s="1508"/>
      <c r="L26" s="1508"/>
      <c r="M26" s="1508"/>
      <c r="N26" s="1508"/>
      <c r="O26" s="1508"/>
      <c r="P26" s="1508"/>
      <c r="Q26" s="1508"/>
      <c r="R26" s="1508"/>
      <c r="S26" s="1508"/>
      <c r="T26" s="1508"/>
      <c r="U26" s="1508"/>
      <c r="V26" s="1508"/>
      <c r="W26" s="1508"/>
      <c r="X26" s="1508"/>
      <c r="Y26" s="1508"/>
      <c r="Z26" s="1508"/>
      <c r="AA26" s="1508"/>
      <c r="AB26" s="1508"/>
      <c r="AC26" s="1508"/>
      <c r="AD26" s="1508"/>
      <c r="AE26" s="651"/>
      <c r="AF26" s="119"/>
      <c r="AG26" s="656"/>
      <c r="AH26" s="656"/>
      <c r="AI26" s="656"/>
      <c r="AJ26" s="656"/>
      <c r="AK26" s="656"/>
      <c r="AL26" s="656"/>
      <c r="AM26" s="656"/>
      <c r="AN26" s="656"/>
    </row>
    <row r="27" spans="1:40" s="683" customFormat="1" ht="10.5" customHeight="1">
      <c r="A27" s="651"/>
      <c r="B27" s="779"/>
      <c r="C27" s="661"/>
      <c r="D27" s="266"/>
      <c r="E27" s="266"/>
      <c r="F27" s="1508"/>
      <c r="G27" s="1508"/>
      <c r="H27" s="1508"/>
      <c r="I27" s="1508"/>
      <c r="J27" s="1508"/>
      <c r="K27" s="1508"/>
      <c r="L27" s="1508"/>
      <c r="M27" s="1508"/>
      <c r="N27" s="1508"/>
      <c r="O27" s="1508"/>
      <c r="P27" s="1508"/>
      <c r="Q27" s="1508"/>
      <c r="R27" s="1508"/>
      <c r="S27" s="1508"/>
      <c r="T27" s="1508"/>
      <c r="U27" s="1508"/>
      <c r="V27" s="1508"/>
      <c r="W27" s="1508"/>
      <c r="X27" s="1508"/>
      <c r="Y27" s="1508"/>
      <c r="Z27" s="1508"/>
      <c r="AA27" s="1508"/>
      <c r="AB27" s="1508"/>
      <c r="AC27" s="1508"/>
      <c r="AD27" s="1508"/>
      <c r="AE27" s="651"/>
      <c r="AF27" s="119"/>
      <c r="AG27" s="656"/>
      <c r="AH27" s="656"/>
      <c r="AI27" s="656"/>
      <c r="AJ27" s="656"/>
      <c r="AK27" s="656"/>
      <c r="AL27" s="656"/>
      <c r="AM27" s="656"/>
      <c r="AN27" s="656"/>
    </row>
    <row r="28" spans="1:40" s="683" customFormat="1" ht="10.5" customHeight="1">
      <c r="A28" s="651"/>
      <c r="B28" s="779"/>
      <c r="C28" s="661"/>
      <c r="D28" s="266"/>
      <c r="E28" s="266"/>
      <c r="F28" s="1508"/>
      <c r="G28" s="1508"/>
      <c r="H28" s="1508"/>
      <c r="I28" s="1508"/>
      <c r="J28" s="1508"/>
      <c r="K28" s="1508"/>
      <c r="L28" s="1508"/>
      <c r="M28" s="1508"/>
      <c r="N28" s="1508"/>
      <c r="O28" s="1508"/>
      <c r="P28" s="1508"/>
      <c r="Q28" s="1508"/>
      <c r="R28" s="1508"/>
      <c r="S28" s="1508"/>
      <c r="T28" s="1508"/>
      <c r="U28" s="1508"/>
      <c r="V28" s="1508"/>
      <c r="W28" s="1508"/>
      <c r="X28" s="1508"/>
      <c r="Y28" s="1508"/>
      <c r="Z28" s="1508"/>
      <c r="AA28" s="1508"/>
      <c r="AB28" s="1508"/>
      <c r="AC28" s="1508"/>
      <c r="AD28" s="1508"/>
      <c r="AE28" s="651"/>
      <c r="AF28" s="119"/>
      <c r="AG28" s="656"/>
      <c r="AH28" s="656"/>
      <c r="AI28" s="656"/>
      <c r="AJ28" s="656"/>
      <c r="AK28" s="656"/>
      <c r="AL28" s="656"/>
      <c r="AM28" s="656"/>
      <c r="AN28" s="656"/>
    </row>
    <row r="29" spans="1:40" s="683" customFormat="1" ht="6" customHeight="1">
      <c r="A29" s="651"/>
      <c r="B29" s="779"/>
      <c r="C29" s="661"/>
      <c r="D29" s="266"/>
      <c r="E29" s="266"/>
      <c r="F29" s="1508"/>
      <c r="G29" s="1508"/>
      <c r="H29" s="1508"/>
      <c r="I29" s="1508"/>
      <c r="J29" s="1508"/>
      <c r="K29" s="1508"/>
      <c r="L29" s="1508"/>
      <c r="M29" s="1508"/>
      <c r="N29" s="1508"/>
      <c r="O29" s="1508"/>
      <c r="P29" s="1508"/>
      <c r="Q29" s="1508"/>
      <c r="R29" s="1508"/>
      <c r="S29" s="1508"/>
      <c r="T29" s="1508"/>
      <c r="U29" s="1508"/>
      <c r="V29" s="1508"/>
      <c r="W29" s="1508"/>
      <c r="X29" s="1508"/>
      <c r="Y29" s="1508"/>
      <c r="Z29" s="1508"/>
      <c r="AA29" s="1508"/>
      <c r="AB29" s="1508"/>
      <c r="AC29" s="1508"/>
      <c r="AD29" s="1508"/>
      <c r="AE29" s="651"/>
      <c r="AF29" s="119"/>
      <c r="AG29" s="656"/>
      <c r="AH29" s="656"/>
      <c r="AI29" s="656"/>
      <c r="AJ29" s="656"/>
      <c r="AK29" s="656"/>
      <c r="AL29" s="656"/>
      <c r="AM29" s="656"/>
      <c r="AN29" s="656"/>
    </row>
    <row r="30" spans="1:40" s="1503" customFormat="1" ht="18.75" customHeight="1">
      <c r="A30" s="1501"/>
      <c r="B30" s="819"/>
      <c r="C30" s="1463" t="s">
        <v>464</v>
      </c>
      <c r="D30" s="350"/>
      <c r="E30" s="350"/>
      <c r="F30" s="1509"/>
      <c r="G30" s="1510"/>
      <c r="H30" s="1510"/>
      <c r="I30" s="1510"/>
      <c r="J30" s="1510"/>
      <c r="K30" s="1510"/>
      <c r="L30" s="1510"/>
      <c r="M30" s="1510"/>
      <c r="N30" s="1510"/>
      <c r="O30" s="1510"/>
      <c r="P30" s="1510"/>
      <c r="Q30" s="1510"/>
      <c r="R30" s="1510"/>
      <c r="S30" s="1510"/>
      <c r="T30" s="1510"/>
      <c r="U30" s="1510"/>
      <c r="V30" s="1510"/>
      <c r="W30" s="1510"/>
      <c r="X30" s="1510"/>
      <c r="Y30" s="1510"/>
      <c r="Z30" s="1510"/>
      <c r="AA30" s="1510"/>
      <c r="AB30" s="1510"/>
      <c r="AC30" s="1510"/>
      <c r="AD30" s="1510"/>
      <c r="AE30" s="1511"/>
      <c r="AF30" s="591"/>
      <c r="AG30" s="1502"/>
      <c r="AH30" s="1502"/>
      <c r="AI30" s="1502"/>
      <c r="AJ30" s="1502"/>
      <c r="AK30" s="1502"/>
      <c r="AL30" s="1502"/>
      <c r="AM30" s="1502"/>
      <c r="AN30" s="1502"/>
    </row>
    <row r="31" spans="1:40" s="683" customFormat="1" ht="11.25" customHeight="1">
      <c r="A31" s="651"/>
      <c r="B31" s="779"/>
      <c r="C31" s="1465"/>
      <c r="D31" s="145" t="s">
        <v>191</v>
      </c>
      <c r="E31" s="266"/>
      <c r="F31" s="1507">
        <v>-12.5</v>
      </c>
      <c r="G31" s="1506"/>
      <c r="H31" s="1507">
        <v>-12.7</v>
      </c>
      <c r="I31" s="1506"/>
      <c r="J31" s="1507">
        <v>-12.6</v>
      </c>
      <c r="K31" s="1506"/>
      <c r="L31" s="1507">
        <v>-12.8</v>
      </c>
      <c r="M31" s="1506"/>
      <c r="N31" s="1507">
        <v>-14.2</v>
      </c>
      <c r="O31" s="1506"/>
      <c r="P31" s="1507">
        <v>-15.8</v>
      </c>
      <c r="Q31" s="1506"/>
      <c r="R31" s="1507">
        <v>-17.100000000000001</v>
      </c>
      <c r="S31" s="1506"/>
      <c r="T31" s="1507">
        <v>-15.9</v>
      </c>
      <c r="U31" s="1506"/>
      <c r="V31" s="1507">
        <v>-14.4</v>
      </c>
      <c r="W31" s="1506"/>
      <c r="X31" s="1507">
        <v>-12.7</v>
      </c>
      <c r="Y31" s="1506"/>
      <c r="Z31" s="1507">
        <v>-11.7</v>
      </c>
      <c r="AA31" s="1506"/>
      <c r="AB31" s="1507">
        <v>-11.2</v>
      </c>
      <c r="AC31" s="1506"/>
      <c r="AD31" s="1507">
        <v>-10</v>
      </c>
      <c r="AE31" s="1512"/>
      <c r="AF31" s="119"/>
      <c r="AG31" s="656"/>
      <c r="AH31" s="656"/>
      <c r="AI31" s="656"/>
      <c r="AJ31" s="656"/>
      <c r="AK31" s="656"/>
      <c r="AL31" s="656"/>
      <c r="AM31" s="656"/>
      <c r="AN31" s="656"/>
    </row>
    <row r="32" spans="1:40" s="683" customFormat="1" ht="12.75" customHeight="1">
      <c r="A32" s="651"/>
      <c r="B32" s="779"/>
      <c r="C32" s="1465"/>
      <c r="D32" s="145" t="s">
        <v>188</v>
      </c>
      <c r="E32" s="266"/>
      <c r="F32" s="1507">
        <v>-58.6</v>
      </c>
      <c r="G32" s="1506"/>
      <c r="H32" s="1507">
        <v>-58.9</v>
      </c>
      <c r="I32" s="1506"/>
      <c r="J32" s="1507">
        <v>-57</v>
      </c>
      <c r="K32" s="1506"/>
      <c r="L32" s="1507">
        <v>-57.6</v>
      </c>
      <c r="M32" s="1506"/>
      <c r="N32" s="1507">
        <v>-58</v>
      </c>
      <c r="O32" s="1506"/>
      <c r="P32" s="1507">
        <v>-58.6</v>
      </c>
      <c r="Q32" s="1506"/>
      <c r="R32" s="1507">
        <v>-55.5</v>
      </c>
      <c r="S32" s="1506"/>
      <c r="T32" s="1507">
        <v>-53.2</v>
      </c>
      <c r="U32" s="1506"/>
      <c r="V32" s="1507">
        <v>-51</v>
      </c>
      <c r="W32" s="1506"/>
      <c r="X32" s="1507">
        <v>-50.9</v>
      </c>
      <c r="Y32" s="1506"/>
      <c r="Z32" s="1507">
        <v>-49</v>
      </c>
      <c r="AA32" s="1506"/>
      <c r="AB32" s="1507">
        <v>-47.9</v>
      </c>
      <c r="AC32" s="1506"/>
      <c r="AD32" s="1507">
        <v>-46.5</v>
      </c>
      <c r="AE32" s="1512"/>
      <c r="AF32" s="119"/>
      <c r="AG32" s="656"/>
      <c r="AH32" s="656"/>
      <c r="AI32" s="656"/>
      <c r="AJ32" s="656"/>
      <c r="AK32" s="656"/>
      <c r="AL32" s="656"/>
      <c r="AM32" s="656"/>
      <c r="AN32" s="656"/>
    </row>
    <row r="33" spans="1:40" s="683" customFormat="1" ht="11.25" customHeight="1">
      <c r="A33" s="651"/>
      <c r="B33" s="779"/>
      <c r="C33" s="1465"/>
      <c r="D33" s="145" t="s">
        <v>189</v>
      </c>
      <c r="E33" s="266"/>
      <c r="F33" s="1507">
        <v>-26</v>
      </c>
      <c r="G33" s="1506"/>
      <c r="H33" s="1507">
        <v>-24.6</v>
      </c>
      <c r="I33" s="1506"/>
      <c r="J33" s="1507">
        <v>-24.9</v>
      </c>
      <c r="K33" s="1506"/>
      <c r="L33" s="1507">
        <v>-26.1</v>
      </c>
      <c r="M33" s="1506"/>
      <c r="N33" s="1507">
        <v>-29.1</v>
      </c>
      <c r="O33" s="1506"/>
      <c r="P33" s="1507">
        <v>-29.8</v>
      </c>
      <c r="Q33" s="1506"/>
      <c r="R33" s="1507">
        <v>-29.3</v>
      </c>
      <c r="S33" s="1506"/>
      <c r="T33" s="1507">
        <v>-28.4</v>
      </c>
      <c r="U33" s="1506"/>
      <c r="V33" s="1507">
        <v>-27.3</v>
      </c>
      <c r="W33" s="1506"/>
      <c r="X33" s="1507">
        <v>-25.9</v>
      </c>
      <c r="Y33" s="1506"/>
      <c r="Z33" s="1507">
        <v>-24</v>
      </c>
      <c r="AA33" s="1506"/>
      <c r="AB33" s="1507">
        <v>-22.1</v>
      </c>
      <c r="AC33" s="1506"/>
      <c r="AD33" s="1507">
        <v>-21</v>
      </c>
      <c r="AE33" s="1512"/>
      <c r="AF33" s="119"/>
      <c r="AG33" s="656"/>
      <c r="AH33" s="656"/>
      <c r="AI33" s="656"/>
      <c r="AJ33" s="656"/>
      <c r="AK33" s="656"/>
      <c r="AL33" s="656"/>
      <c r="AM33" s="656"/>
      <c r="AN33" s="656"/>
    </row>
    <row r="34" spans="1:40" s="683" customFormat="1" ht="12" customHeight="1">
      <c r="A34" s="651"/>
      <c r="B34" s="779"/>
      <c r="C34" s="1465"/>
      <c r="D34" s="145" t="s">
        <v>192</v>
      </c>
      <c r="E34" s="266"/>
      <c r="F34" s="1507">
        <v>-16.7</v>
      </c>
      <c r="G34" s="1507"/>
      <c r="H34" s="1507">
        <v>-15.8</v>
      </c>
      <c r="I34" s="1507"/>
      <c r="J34" s="1507">
        <v>-13.9</v>
      </c>
      <c r="K34" s="1507"/>
      <c r="L34" s="1507">
        <v>-14.6</v>
      </c>
      <c r="M34" s="1507"/>
      <c r="N34" s="1507">
        <v>-15.4</v>
      </c>
      <c r="O34" s="1507"/>
      <c r="P34" s="1507">
        <v>-17.7</v>
      </c>
      <c r="Q34" s="1507"/>
      <c r="R34" s="1507">
        <v>-18.2</v>
      </c>
      <c r="S34" s="1507"/>
      <c r="T34" s="1507">
        <v>-18.7</v>
      </c>
      <c r="U34" s="1507"/>
      <c r="V34" s="1507">
        <v>-18.3</v>
      </c>
      <c r="W34" s="1507"/>
      <c r="X34" s="1507">
        <v>-17.8</v>
      </c>
      <c r="Y34" s="1507"/>
      <c r="Z34" s="1507">
        <v>-18.100000000000001</v>
      </c>
      <c r="AA34" s="1507"/>
      <c r="AB34" s="1507">
        <v>-18.5</v>
      </c>
      <c r="AC34" s="1507"/>
      <c r="AD34" s="1507">
        <v>-17.399999999999999</v>
      </c>
      <c r="AE34" s="1512"/>
      <c r="AF34" s="119"/>
      <c r="AG34" s="656"/>
      <c r="AH34" s="656"/>
      <c r="AI34" s="656"/>
      <c r="AJ34" s="656"/>
      <c r="AK34" s="656"/>
      <c r="AL34" s="656"/>
      <c r="AM34" s="656"/>
      <c r="AN34" s="656"/>
    </row>
    <row r="35" spans="1:40" s="1503" customFormat="1" ht="21" customHeight="1">
      <c r="A35" s="1501"/>
      <c r="B35" s="819"/>
      <c r="C35" s="1897" t="s">
        <v>463</v>
      </c>
      <c r="D35" s="1897"/>
      <c r="E35" s="350"/>
      <c r="F35" s="1513">
        <v>69.900000000000006</v>
      </c>
      <c r="G35" s="1513"/>
      <c r="H35" s="1513">
        <v>69</v>
      </c>
      <c r="I35" s="1513"/>
      <c r="J35" s="1513">
        <v>67.2</v>
      </c>
      <c r="K35" s="1513"/>
      <c r="L35" s="1513">
        <v>68</v>
      </c>
      <c r="M35" s="1513"/>
      <c r="N35" s="1513">
        <v>71</v>
      </c>
      <c r="O35" s="1513"/>
      <c r="P35" s="1513">
        <v>72.900000000000006</v>
      </c>
      <c r="Q35" s="1513"/>
      <c r="R35" s="1513">
        <v>74.099999999999994</v>
      </c>
      <c r="S35" s="1513"/>
      <c r="T35" s="1513">
        <v>72.900000000000006</v>
      </c>
      <c r="U35" s="1513"/>
      <c r="V35" s="1513">
        <v>72</v>
      </c>
      <c r="W35" s="1513"/>
      <c r="X35" s="1513">
        <v>70.7</v>
      </c>
      <c r="Y35" s="1513"/>
      <c r="Z35" s="1513">
        <v>69</v>
      </c>
      <c r="AA35" s="1513"/>
      <c r="AB35" s="1513">
        <v>68.599999999999994</v>
      </c>
      <c r="AC35" s="1513"/>
      <c r="AD35" s="1513">
        <v>67</v>
      </c>
      <c r="AE35" s="1511"/>
      <c r="AF35" s="591"/>
    </row>
    <row r="36" spans="1:40" s="1520" customFormat="1" ht="14.25" customHeight="1">
      <c r="A36" s="1514"/>
      <c r="B36" s="1515"/>
      <c r="C36" s="535" t="s">
        <v>545</v>
      </c>
      <c r="D36" s="1516"/>
      <c r="E36" s="535"/>
      <c r="F36" s="1517">
        <v>-51.5</v>
      </c>
      <c r="G36" s="1518"/>
      <c r="H36" s="1517">
        <v>-50.4</v>
      </c>
      <c r="I36" s="1518"/>
      <c r="J36" s="1517">
        <v>-49.2</v>
      </c>
      <c r="K36" s="1518"/>
      <c r="L36" s="1517">
        <v>-51.4</v>
      </c>
      <c r="M36" s="1518"/>
      <c r="N36" s="1517">
        <v>-55.3</v>
      </c>
      <c r="O36" s="1518"/>
      <c r="P36" s="1517">
        <v>-59</v>
      </c>
      <c r="Q36" s="1518"/>
      <c r="R36" s="1517">
        <v>-59.8</v>
      </c>
      <c r="S36" s="1518"/>
      <c r="T36" s="1517">
        <v>-58.7</v>
      </c>
      <c r="U36" s="1518"/>
      <c r="V36" s="1517">
        <v>-56.3</v>
      </c>
      <c r="W36" s="1518"/>
      <c r="X36" s="1517">
        <v>-55.3</v>
      </c>
      <c r="Y36" s="1518"/>
      <c r="Z36" s="1517">
        <v>-54.2</v>
      </c>
      <c r="AA36" s="1518"/>
      <c r="AB36" s="1517">
        <v>-55</v>
      </c>
      <c r="AC36" s="1518"/>
      <c r="AD36" s="1517">
        <v>-53.9</v>
      </c>
      <c r="AE36" s="1514"/>
      <c r="AF36" s="592"/>
      <c r="AG36" s="1519"/>
      <c r="AH36" s="1519"/>
      <c r="AI36" s="1519"/>
      <c r="AJ36" s="1519"/>
      <c r="AK36" s="1519"/>
      <c r="AL36" s="1519"/>
      <c r="AM36" s="1519"/>
      <c r="AN36" s="1519"/>
    </row>
    <row r="37" spans="1:40" s="683" customFormat="1" ht="10.5" customHeight="1">
      <c r="A37" s="651"/>
      <c r="B37" s="779"/>
      <c r="C37" s="1521"/>
      <c r="D37" s="266"/>
      <c r="E37" s="266"/>
      <c r="F37" s="1522"/>
      <c r="G37" s="1522"/>
      <c r="H37" s="1522"/>
      <c r="I37" s="1522"/>
      <c r="J37" s="1522"/>
      <c r="K37" s="1522"/>
      <c r="L37" s="1522"/>
      <c r="M37" s="1522"/>
      <c r="N37" s="1522"/>
      <c r="O37" s="1522"/>
      <c r="P37" s="1522"/>
      <c r="Q37" s="1522"/>
      <c r="R37" s="1522"/>
      <c r="S37" s="1522"/>
      <c r="T37" s="1522"/>
      <c r="U37" s="1522"/>
      <c r="V37" s="1522"/>
      <c r="W37" s="1522"/>
      <c r="X37" s="1522"/>
      <c r="Y37" s="1522"/>
      <c r="Z37" s="1522"/>
      <c r="AA37" s="1522"/>
      <c r="AB37" s="1522"/>
      <c r="AC37" s="1522"/>
      <c r="AD37" s="1522"/>
      <c r="AE37" s="1512"/>
      <c r="AF37" s="119"/>
    </row>
    <row r="38" spans="1:40" s="683" customFormat="1" ht="10.5" customHeight="1">
      <c r="A38" s="651"/>
      <c r="B38" s="779"/>
      <c r="C38" s="1521"/>
      <c r="D38" s="266"/>
      <c r="E38" s="266"/>
      <c r="F38" s="1522"/>
      <c r="G38" s="1522"/>
      <c r="H38" s="1522"/>
      <c r="I38" s="1522"/>
      <c r="J38" s="1522"/>
      <c r="K38" s="1522"/>
      <c r="L38" s="1522"/>
      <c r="M38" s="1522"/>
      <c r="N38" s="1522"/>
      <c r="O38" s="1522"/>
      <c r="P38" s="1522"/>
      <c r="Q38" s="1522"/>
      <c r="R38" s="1522"/>
      <c r="S38" s="1522"/>
      <c r="T38" s="1522"/>
      <c r="U38" s="1522"/>
      <c r="V38" s="1522"/>
      <c r="W38" s="1522"/>
      <c r="X38" s="1522"/>
      <c r="Y38" s="1522"/>
      <c r="Z38" s="1522"/>
      <c r="AA38" s="1522"/>
      <c r="AB38" s="1522"/>
      <c r="AC38" s="1522"/>
      <c r="AD38" s="1522"/>
      <c r="AE38" s="1512"/>
      <c r="AF38" s="119"/>
    </row>
    <row r="39" spans="1:40" s="683" customFormat="1" ht="10.5" customHeight="1">
      <c r="A39" s="651"/>
      <c r="B39" s="779"/>
      <c r="C39" s="1521"/>
      <c r="D39" s="266"/>
      <c r="E39" s="266"/>
      <c r="F39" s="1522"/>
      <c r="G39" s="1522"/>
      <c r="H39" s="1522"/>
      <c r="I39" s="1522"/>
      <c r="J39" s="1522"/>
      <c r="K39" s="1522"/>
      <c r="L39" s="1522"/>
      <c r="M39" s="1522"/>
      <c r="N39" s="1522"/>
      <c r="O39" s="1522"/>
      <c r="P39" s="1522"/>
      <c r="Q39" s="1522"/>
      <c r="R39" s="1522"/>
      <c r="S39" s="1522"/>
      <c r="T39" s="1522"/>
      <c r="U39" s="1522"/>
      <c r="V39" s="1522"/>
      <c r="W39" s="1522"/>
      <c r="X39" s="1522"/>
      <c r="Y39" s="1522"/>
      <c r="Z39" s="1522"/>
      <c r="AA39" s="1522"/>
      <c r="AB39" s="1522"/>
      <c r="AC39" s="1522"/>
      <c r="AD39" s="1522"/>
      <c r="AE39" s="1512"/>
      <c r="AF39" s="119"/>
    </row>
    <row r="40" spans="1:40" s="683" customFormat="1" ht="10.5" customHeight="1">
      <c r="A40" s="651"/>
      <c r="B40" s="779"/>
      <c r="C40" s="1521"/>
      <c r="D40" s="266"/>
      <c r="E40" s="266"/>
      <c r="F40" s="1522"/>
      <c r="G40" s="1522"/>
      <c r="H40" s="1522"/>
      <c r="I40" s="1522"/>
      <c r="J40" s="1522"/>
      <c r="K40" s="1522"/>
      <c r="L40" s="1522"/>
      <c r="M40" s="1522"/>
      <c r="N40" s="1522"/>
      <c r="O40" s="1522"/>
      <c r="P40" s="1522"/>
      <c r="Q40" s="1522"/>
      <c r="R40" s="1522"/>
      <c r="S40" s="1522"/>
      <c r="T40" s="1522"/>
      <c r="U40" s="1522"/>
      <c r="V40" s="1522"/>
      <c r="W40" s="1522"/>
      <c r="X40" s="1522"/>
      <c r="Y40" s="1522"/>
      <c r="Z40" s="1522"/>
      <c r="AA40" s="1522"/>
      <c r="AB40" s="1522"/>
      <c r="AC40" s="1522"/>
      <c r="AD40" s="1522"/>
      <c r="AE40" s="1512"/>
      <c r="AF40" s="119"/>
    </row>
    <row r="41" spans="1:40" s="683" customFormat="1" ht="10.5" customHeight="1">
      <c r="A41" s="651"/>
      <c r="B41" s="779"/>
      <c r="C41" s="1521"/>
      <c r="D41" s="266"/>
      <c r="E41" s="266"/>
      <c r="F41" s="1522"/>
      <c r="G41" s="1522"/>
      <c r="H41" s="1522"/>
      <c r="I41" s="1522"/>
      <c r="J41" s="1522"/>
      <c r="K41" s="1522"/>
      <c r="L41" s="1522"/>
      <c r="M41" s="1522"/>
      <c r="N41" s="1522"/>
      <c r="O41" s="1522"/>
      <c r="P41" s="1522"/>
      <c r="Q41" s="1522"/>
      <c r="R41" s="1522"/>
      <c r="S41" s="1522"/>
      <c r="T41" s="1522"/>
      <c r="U41" s="1522"/>
      <c r="V41" s="1522"/>
      <c r="W41" s="1522"/>
      <c r="X41" s="1522"/>
      <c r="Y41" s="1522"/>
      <c r="Z41" s="1522"/>
      <c r="AA41" s="1522"/>
      <c r="AB41" s="1522"/>
      <c r="AC41" s="1522"/>
      <c r="AD41" s="1522"/>
      <c r="AE41" s="1512"/>
      <c r="AF41" s="119"/>
    </row>
    <row r="42" spans="1:40" s="683" customFormat="1" ht="10.5" customHeight="1">
      <c r="A42" s="651"/>
      <c r="B42" s="779"/>
      <c r="C42" s="1521"/>
      <c r="D42" s="266"/>
      <c r="E42" s="266"/>
      <c r="F42" s="1522"/>
      <c r="G42" s="1522"/>
      <c r="H42" s="1522"/>
      <c r="I42" s="1522"/>
      <c r="J42" s="1522"/>
      <c r="K42" s="1522"/>
      <c r="L42" s="1522"/>
      <c r="M42" s="1522"/>
      <c r="N42" s="1522"/>
      <c r="O42" s="1522"/>
      <c r="P42" s="1522"/>
      <c r="Q42" s="1522"/>
      <c r="R42" s="1522"/>
      <c r="S42" s="1522"/>
      <c r="T42" s="1522"/>
      <c r="U42" s="1522"/>
      <c r="V42" s="1522"/>
      <c r="W42" s="1522"/>
      <c r="X42" s="1522"/>
      <c r="Y42" s="1522"/>
      <c r="Z42" s="1522"/>
      <c r="AA42" s="1522"/>
      <c r="AB42" s="1522"/>
      <c r="AC42" s="1522"/>
      <c r="AD42" s="1522"/>
      <c r="AE42" s="1512"/>
      <c r="AF42" s="119"/>
    </row>
    <row r="43" spans="1:40" s="683" customFormat="1" ht="10.5" customHeight="1">
      <c r="A43" s="651"/>
      <c r="B43" s="779"/>
      <c r="C43" s="1521"/>
      <c r="D43" s="266"/>
      <c r="E43" s="266"/>
      <c r="F43" s="1522"/>
      <c r="G43" s="1522"/>
      <c r="H43" s="1522"/>
      <c r="I43" s="1522"/>
      <c r="J43" s="1522"/>
      <c r="K43" s="1522"/>
      <c r="L43" s="1522"/>
      <c r="M43" s="1522"/>
      <c r="N43" s="1522"/>
      <c r="O43" s="1522"/>
      <c r="P43" s="1522"/>
      <c r="Q43" s="1522"/>
      <c r="R43" s="1522"/>
      <c r="S43" s="1522"/>
      <c r="T43" s="1522"/>
      <c r="U43" s="1522"/>
      <c r="V43" s="1522"/>
      <c r="W43" s="1522"/>
      <c r="X43" s="1522"/>
      <c r="Y43" s="1522"/>
      <c r="Z43" s="1522"/>
      <c r="AA43" s="1522"/>
      <c r="AB43" s="1522"/>
      <c r="AC43" s="1522"/>
      <c r="AD43" s="1522"/>
      <c r="AE43" s="1512"/>
      <c r="AF43" s="119"/>
    </row>
    <row r="44" spans="1:40" s="683" customFormat="1" ht="10.5" customHeight="1">
      <c r="A44" s="651"/>
      <c r="B44" s="779"/>
      <c r="C44" s="1521"/>
      <c r="D44" s="266"/>
      <c r="E44" s="266"/>
      <c r="F44" s="1522"/>
      <c r="G44" s="1522"/>
      <c r="H44" s="1522"/>
      <c r="I44" s="1522"/>
      <c r="J44" s="1522"/>
      <c r="K44" s="1522"/>
      <c r="L44" s="1522"/>
      <c r="M44" s="1522"/>
      <c r="N44" s="1522"/>
      <c r="O44" s="1522"/>
      <c r="P44" s="1522"/>
      <c r="Q44" s="1522"/>
      <c r="R44" s="1522"/>
      <c r="S44" s="1522"/>
      <c r="T44" s="1522"/>
      <c r="U44" s="1522"/>
      <c r="V44" s="1522"/>
      <c r="W44" s="1522"/>
      <c r="X44" s="1522"/>
      <c r="Y44" s="1522"/>
      <c r="Z44" s="1522"/>
      <c r="AA44" s="1522"/>
      <c r="AB44" s="1522"/>
      <c r="AC44" s="1522"/>
      <c r="AD44" s="1522"/>
      <c r="AE44" s="1512"/>
      <c r="AF44" s="119"/>
    </row>
    <row r="45" spans="1:40" s="683" customFormat="1" ht="10.5" customHeight="1">
      <c r="A45" s="651"/>
      <c r="B45" s="779"/>
      <c r="C45" s="1521"/>
      <c r="D45" s="266"/>
      <c r="E45" s="266"/>
      <c r="F45" s="1522"/>
      <c r="G45" s="1522"/>
      <c r="H45" s="1522"/>
      <c r="I45" s="1522"/>
      <c r="J45" s="1522"/>
      <c r="K45" s="1522"/>
      <c r="L45" s="1522"/>
      <c r="M45" s="1522"/>
      <c r="N45" s="1522"/>
      <c r="O45" s="1522"/>
      <c r="P45" s="1522"/>
      <c r="Q45" s="1522"/>
      <c r="R45" s="1522"/>
      <c r="S45" s="1522"/>
      <c r="T45" s="1522"/>
      <c r="U45" s="1522"/>
      <c r="V45" s="1522"/>
      <c r="W45" s="1522"/>
      <c r="X45" s="1522"/>
      <c r="Y45" s="1522"/>
      <c r="Z45" s="1522"/>
      <c r="AA45" s="1522"/>
      <c r="AB45" s="1522"/>
      <c r="AC45" s="1522"/>
      <c r="AD45" s="1522"/>
      <c r="AE45" s="1512"/>
      <c r="AF45" s="119"/>
    </row>
    <row r="46" spans="1:40" s="683" customFormat="1" ht="10.5" customHeight="1">
      <c r="A46" s="651"/>
      <c r="B46" s="779"/>
      <c r="C46" s="1521"/>
      <c r="D46" s="266"/>
      <c r="E46" s="266"/>
      <c r="F46" s="1522"/>
      <c r="G46" s="1522"/>
      <c r="H46" s="1522"/>
      <c r="I46" s="1522"/>
      <c r="J46" s="1522"/>
      <c r="K46" s="1522"/>
      <c r="L46" s="1522"/>
      <c r="M46" s="1522"/>
      <c r="N46" s="1522"/>
      <c r="O46" s="1522"/>
      <c r="P46" s="1522"/>
      <c r="Q46" s="1522"/>
      <c r="R46" s="1522"/>
      <c r="S46" s="1522"/>
      <c r="T46" s="1522"/>
      <c r="U46" s="1522"/>
      <c r="V46" s="1522"/>
      <c r="W46" s="1522"/>
      <c r="X46" s="1522"/>
      <c r="Y46" s="1522"/>
      <c r="Z46" s="1522"/>
      <c r="AA46" s="1522"/>
      <c r="AB46" s="1522"/>
      <c r="AC46" s="1522"/>
      <c r="AD46" s="1522"/>
      <c r="AE46" s="1512"/>
      <c r="AF46" s="119"/>
    </row>
    <row r="47" spans="1:40" s="683" customFormat="1" ht="10.5" customHeight="1">
      <c r="A47" s="651"/>
      <c r="B47" s="779"/>
      <c r="C47" s="1521"/>
      <c r="D47" s="266"/>
      <c r="E47" s="266"/>
      <c r="F47" s="1522"/>
      <c r="G47" s="1522"/>
      <c r="H47" s="1522"/>
      <c r="I47" s="1522"/>
      <c r="J47" s="1522"/>
      <c r="K47" s="1522"/>
      <c r="L47" s="1522"/>
      <c r="M47" s="1522"/>
      <c r="N47" s="1522"/>
      <c r="O47" s="1522"/>
      <c r="P47" s="1522"/>
      <c r="Q47" s="1522"/>
      <c r="R47" s="1522"/>
      <c r="S47" s="1522"/>
      <c r="T47" s="1522"/>
      <c r="U47" s="1522"/>
      <c r="V47" s="1522"/>
      <c r="W47" s="1522"/>
      <c r="X47" s="1522"/>
      <c r="Y47" s="1522"/>
      <c r="Z47" s="1522"/>
      <c r="AA47" s="1522"/>
      <c r="AB47" s="1522"/>
      <c r="AC47" s="1522"/>
      <c r="AD47" s="1522"/>
      <c r="AE47" s="1512"/>
      <c r="AF47" s="119"/>
    </row>
    <row r="48" spans="1:40" s="683" customFormat="1" ht="10.5" customHeight="1">
      <c r="A48" s="651"/>
      <c r="B48" s="779"/>
      <c r="C48" s="1521"/>
      <c r="D48" s="266"/>
      <c r="E48" s="266"/>
      <c r="F48" s="1522"/>
      <c r="G48" s="1522"/>
      <c r="H48" s="1522"/>
      <c r="I48" s="1522"/>
      <c r="J48" s="1522"/>
      <c r="K48" s="1522"/>
      <c r="L48" s="1522"/>
      <c r="M48" s="1522"/>
      <c r="N48" s="1522"/>
      <c r="O48" s="1522"/>
      <c r="P48" s="1522"/>
      <c r="Q48" s="1522"/>
      <c r="R48" s="1522"/>
      <c r="S48" s="1522"/>
      <c r="T48" s="1522"/>
      <c r="U48" s="1522"/>
      <c r="V48" s="1522"/>
      <c r="W48" s="1522"/>
      <c r="X48" s="1522"/>
      <c r="Y48" s="1522"/>
      <c r="Z48" s="1522"/>
      <c r="AA48" s="1522"/>
      <c r="AB48" s="1522"/>
      <c r="AC48" s="1522"/>
      <c r="AD48" s="1522"/>
      <c r="AE48" s="1512"/>
      <c r="AF48" s="119"/>
    </row>
    <row r="49" spans="1:40" s="683" customFormat="1" ht="10.5" customHeight="1">
      <c r="A49" s="651"/>
      <c r="B49" s="779"/>
      <c r="C49" s="1521"/>
      <c r="D49" s="266"/>
      <c r="E49" s="266"/>
      <c r="F49" s="1522"/>
      <c r="G49" s="1522"/>
      <c r="H49" s="1522"/>
      <c r="I49" s="1522"/>
      <c r="J49" s="1522"/>
      <c r="K49" s="1522"/>
      <c r="L49" s="1522"/>
      <c r="M49" s="1522"/>
      <c r="N49" s="1522"/>
      <c r="O49" s="1522"/>
      <c r="P49" s="1522"/>
      <c r="Q49" s="1522"/>
      <c r="R49" s="1522"/>
      <c r="S49" s="1522"/>
      <c r="T49" s="1522"/>
      <c r="U49" s="1522"/>
      <c r="V49" s="1522"/>
      <c r="W49" s="1522"/>
      <c r="X49" s="1522"/>
      <c r="Y49" s="1522"/>
      <c r="Z49" s="1522"/>
      <c r="AA49" s="1522"/>
      <c r="AB49" s="1522"/>
      <c r="AC49" s="1522"/>
      <c r="AD49" s="1522"/>
      <c r="AE49" s="1512"/>
      <c r="AF49" s="119"/>
    </row>
    <row r="50" spans="1:40" s="1503" customFormat="1" ht="17.25" customHeight="1">
      <c r="A50" s="1501"/>
      <c r="B50" s="819"/>
      <c r="C50" s="1463" t="s">
        <v>194</v>
      </c>
      <c r="D50" s="350"/>
      <c r="E50" s="350"/>
      <c r="F50" s="1509"/>
      <c r="G50" s="1510"/>
      <c r="H50" s="1510"/>
      <c r="I50" s="1510"/>
      <c r="J50" s="1510"/>
      <c r="K50" s="1510"/>
      <c r="L50" s="1510"/>
      <c r="M50" s="1510"/>
      <c r="N50" s="1510"/>
      <c r="O50" s="1510"/>
      <c r="P50" s="1510"/>
      <c r="Q50" s="1510"/>
      <c r="R50" s="1510"/>
      <c r="S50" s="1510"/>
      <c r="T50" s="1510"/>
      <c r="U50" s="1510"/>
      <c r="V50" s="1510"/>
      <c r="W50" s="1510"/>
      <c r="X50" s="1510"/>
      <c r="Y50" s="1510"/>
      <c r="Z50" s="1510"/>
      <c r="AA50" s="1510"/>
      <c r="AB50" s="1510"/>
      <c r="AC50" s="1510"/>
      <c r="AD50" s="1510"/>
      <c r="AE50" s="1511"/>
      <c r="AF50" s="591"/>
      <c r="AG50" s="1502"/>
      <c r="AH50" s="1502"/>
      <c r="AI50" s="1502"/>
      <c r="AJ50" s="1502"/>
      <c r="AK50" s="1502"/>
      <c r="AL50" s="1502"/>
      <c r="AM50" s="1502"/>
      <c r="AN50" s="1502"/>
    </row>
    <row r="51" spans="1:40" s="1503" customFormat="1" ht="11.25" customHeight="1">
      <c r="A51" s="1501"/>
      <c r="B51" s="819"/>
      <c r="C51" s="1523"/>
      <c r="D51" s="387" t="s">
        <v>462</v>
      </c>
      <c r="E51" s="1524"/>
      <c r="F51" s="1517">
        <v>645.95500000000004</v>
      </c>
      <c r="G51" s="1518"/>
      <c r="H51" s="1517">
        <v>655.34199999999998</v>
      </c>
      <c r="I51" s="1518"/>
      <c r="J51" s="1517">
        <v>673.42100000000005</v>
      </c>
      <c r="K51" s="1518"/>
      <c r="L51" s="1517">
        <v>683.55700000000002</v>
      </c>
      <c r="M51" s="1518"/>
      <c r="N51" s="1517">
        <v>695</v>
      </c>
      <c r="O51" s="1518"/>
      <c r="P51" s="1517">
        <v>697.78899999999999</v>
      </c>
      <c r="Q51" s="1518"/>
      <c r="R51" s="1517">
        <v>710.65200000000004</v>
      </c>
      <c r="S51" s="1518"/>
      <c r="T51" s="1517">
        <v>740.06200000000001</v>
      </c>
      <c r="U51" s="1518"/>
      <c r="V51" s="1517">
        <v>739.61099999999999</v>
      </c>
      <c r="W51" s="1518"/>
      <c r="X51" s="1517">
        <v>734.44799999999998</v>
      </c>
      <c r="Y51" s="1518"/>
      <c r="Z51" s="1517">
        <v>728.51199999999994</v>
      </c>
      <c r="AA51" s="1518"/>
      <c r="AB51" s="1517">
        <v>703.20500000000004</v>
      </c>
      <c r="AC51" s="1518"/>
      <c r="AD51" s="1517">
        <v>689.93299999999999</v>
      </c>
      <c r="AE51" s="1511"/>
      <c r="AF51" s="591"/>
      <c r="AG51" s="1502"/>
      <c r="AH51" s="1502"/>
      <c r="AI51" s="1502"/>
      <c r="AJ51" s="1502"/>
      <c r="AK51" s="1502"/>
      <c r="AL51" s="1502"/>
      <c r="AM51" s="1502"/>
      <c r="AN51" s="1502"/>
    </row>
    <row r="52" spans="1:40" s="1532" customFormat="1" ht="12" customHeight="1">
      <c r="A52" s="1526"/>
      <c r="B52" s="1527"/>
      <c r="C52" s="1528"/>
      <c r="D52" s="1462" t="s">
        <v>354</v>
      </c>
      <c r="E52" s="1529"/>
      <c r="F52" s="1507">
        <v>40.834000000000003</v>
      </c>
      <c r="G52" s="1506"/>
      <c r="H52" s="1507">
        <v>39.164999999999999</v>
      </c>
      <c r="I52" s="1506"/>
      <c r="J52" s="1507">
        <v>38.71</v>
      </c>
      <c r="K52" s="1506"/>
      <c r="L52" s="1507">
        <v>38.972000000000001</v>
      </c>
      <c r="M52" s="1506"/>
      <c r="N52" s="1507">
        <v>40.473999999999997</v>
      </c>
      <c r="O52" s="1506"/>
      <c r="P52" s="1507">
        <v>41.5</v>
      </c>
      <c r="Q52" s="1506"/>
      <c r="R52" s="1507">
        <v>41.515999999999998</v>
      </c>
      <c r="S52" s="1506"/>
      <c r="T52" s="1507">
        <v>43.326999999999998</v>
      </c>
      <c r="U52" s="1506"/>
      <c r="V52" s="1507">
        <v>43.732999999999997</v>
      </c>
      <c r="W52" s="1506"/>
      <c r="X52" s="1507">
        <v>42.695999999999998</v>
      </c>
      <c r="Y52" s="1506"/>
      <c r="Z52" s="1507">
        <v>41.280999999999999</v>
      </c>
      <c r="AA52" s="1506"/>
      <c r="AB52" s="1507">
        <v>38.317</v>
      </c>
      <c r="AC52" s="1506"/>
      <c r="AD52" s="1507">
        <v>36.679000000000002</v>
      </c>
      <c r="AE52" s="1530"/>
      <c r="AF52" s="119"/>
      <c r="AG52" s="1531"/>
      <c r="AH52" s="1531"/>
      <c r="AI52" s="1531"/>
      <c r="AJ52" s="1531"/>
      <c r="AK52" s="1531"/>
      <c r="AL52" s="1531"/>
      <c r="AM52" s="1531"/>
      <c r="AN52" s="1531"/>
    </row>
    <row r="53" spans="1:40" s="1537" customFormat="1" ht="11.25" customHeight="1">
      <c r="A53" s="1533"/>
      <c r="B53" s="1534"/>
      <c r="C53" s="1535"/>
      <c r="D53" s="387" t="s">
        <v>460</v>
      </c>
      <c r="E53" s="1254"/>
      <c r="F53" s="1517">
        <v>56.164999999999999</v>
      </c>
      <c r="G53" s="1518"/>
      <c r="H53" s="1517">
        <v>62.167000000000002</v>
      </c>
      <c r="I53" s="1518"/>
      <c r="J53" s="1517">
        <v>60.4</v>
      </c>
      <c r="K53" s="1518"/>
      <c r="L53" s="1517">
        <v>74.787999999999997</v>
      </c>
      <c r="M53" s="1518"/>
      <c r="N53" s="1517">
        <v>75.742000000000004</v>
      </c>
      <c r="O53" s="1518"/>
      <c r="P53" s="1517">
        <v>69.870999999999995</v>
      </c>
      <c r="Q53" s="1518"/>
      <c r="R53" s="1517">
        <v>54.195999999999998</v>
      </c>
      <c r="S53" s="1518"/>
      <c r="T53" s="1517">
        <v>74.521000000000001</v>
      </c>
      <c r="U53" s="1518"/>
      <c r="V53" s="1517">
        <v>57.112000000000002</v>
      </c>
      <c r="W53" s="1518"/>
      <c r="X53" s="1517">
        <v>63.494</v>
      </c>
      <c r="Y53" s="1518"/>
      <c r="Z53" s="1517">
        <v>57.991999999999997</v>
      </c>
      <c r="AA53" s="1518"/>
      <c r="AB53" s="1517">
        <v>54.566000000000003</v>
      </c>
      <c r="AC53" s="1518"/>
      <c r="AD53" s="1517">
        <v>52.587000000000003</v>
      </c>
      <c r="AE53" s="1536"/>
      <c r="AF53" s="591"/>
      <c r="AG53" s="1525"/>
      <c r="AH53" s="1525"/>
      <c r="AI53" s="1525"/>
      <c r="AJ53" s="1525"/>
      <c r="AK53" s="1525"/>
      <c r="AL53" s="1525"/>
      <c r="AM53" s="1525"/>
      <c r="AN53" s="1525"/>
    </row>
    <row r="54" spans="1:40" s="683" customFormat="1" ht="11.25" customHeight="1">
      <c r="A54" s="651"/>
      <c r="B54" s="779"/>
      <c r="C54" s="1521"/>
      <c r="D54" s="1462" t="s">
        <v>355</v>
      </c>
      <c r="E54" s="773"/>
      <c r="F54" s="1507">
        <v>16.399999999999999</v>
      </c>
      <c r="G54" s="1506"/>
      <c r="H54" s="1507">
        <v>13</v>
      </c>
      <c r="I54" s="1506"/>
      <c r="J54" s="1507">
        <v>12.4</v>
      </c>
      <c r="K54" s="1506"/>
      <c r="L54" s="1507">
        <v>-7.1</v>
      </c>
      <c r="M54" s="1506"/>
      <c r="N54" s="1507">
        <v>9</v>
      </c>
      <c r="O54" s="1506"/>
      <c r="P54" s="1507">
        <v>1.7</v>
      </c>
      <c r="Q54" s="1506"/>
      <c r="R54" s="1507">
        <v>-15.6</v>
      </c>
      <c r="S54" s="1506"/>
      <c r="T54" s="1507">
        <v>-1.8</v>
      </c>
      <c r="U54" s="1506"/>
      <c r="V54" s="1507">
        <v>-5.2</v>
      </c>
      <c r="W54" s="1506"/>
      <c r="X54" s="1507">
        <v>-3</v>
      </c>
      <c r="Y54" s="1506"/>
      <c r="Z54" s="1507">
        <v>9.5</v>
      </c>
      <c r="AA54" s="1506"/>
      <c r="AB54" s="1507">
        <v>-4</v>
      </c>
      <c r="AC54" s="1506"/>
      <c r="AD54" s="1507">
        <v>-6.4</v>
      </c>
      <c r="AE54" s="1512"/>
      <c r="AF54" s="119"/>
      <c r="AG54" s="656"/>
      <c r="AH54" s="656"/>
      <c r="AI54" s="656"/>
      <c r="AJ54" s="656"/>
      <c r="AK54" s="656"/>
      <c r="AL54" s="656"/>
      <c r="AM54" s="656"/>
      <c r="AN54" s="656"/>
    </row>
    <row r="55" spans="1:40" s="683" customFormat="1" ht="3.75" customHeight="1">
      <c r="A55" s="651"/>
      <c r="B55" s="779"/>
      <c r="C55" s="1538"/>
      <c r="D55" s="1538"/>
      <c r="E55" s="266"/>
      <c r="F55" s="1539"/>
      <c r="G55" s="1540"/>
      <c r="H55" s="1539"/>
      <c r="I55" s="1540"/>
      <c r="J55" s="1539"/>
      <c r="K55" s="1540"/>
      <c r="L55" s="1539"/>
      <c r="M55" s="1540"/>
      <c r="N55" s="1539"/>
      <c r="O55" s="1540"/>
      <c r="P55" s="1539"/>
      <c r="Q55" s="1540"/>
      <c r="R55" s="1539"/>
      <c r="S55" s="1540"/>
      <c r="T55" s="1539"/>
      <c r="U55" s="1540"/>
      <c r="V55" s="1539"/>
      <c r="W55" s="1540"/>
      <c r="X55" s="1539"/>
      <c r="Y55" s="1540"/>
      <c r="Z55" s="1539"/>
      <c r="AA55" s="1540"/>
      <c r="AB55" s="1539"/>
      <c r="AC55" s="1540"/>
      <c r="AD55" s="1539"/>
      <c r="AE55" s="1512"/>
      <c r="AF55" s="119"/>
    </row>
    <row r="56" spans="1:40" s="1503" customFormat="1" ht="12.75" customHeight="1">
      <c r="A56" s="1501"/>
      <c r="B56" s="819"/>
      <c r="C56" s="1463" t="s">
        <v>461</v>
      </c>
      <c r="D56" s="350"/>
      <c r="E56" s="768"/>
      <c r="F56" s="1517">
        <v>8.3859999999999992</v>
      </c>
      <c r="G56" s="1518"/>
      <c r="H56" s="1517">
        <v>8.6059999999999999</v>
      </c>
      <c r="I56" s="1518"/>
      <c r="J56" s="1517">
        <v>8.6859999999999999</v>
      </c>
      <c r="K56" s="1518"/>
      <c r="L56" s="1517">
        <v>9.2360000000000007</v>
      </c>
      <c r="M56" s="1518"/>
      <c r="N56" s="1517">
        <v>9.234</v>
      </c>
      <c r="O56" s="1518"/>
      <c r="P56" s="1517">
        <v>8.2089999999999996</v>
      </c>
      <c r="Q56" s="1518"/>
      <c r="R56" s="1517">
        <v>5.875</v>
      </c>
      <c r="S56" s="1518"/>
      <c r="T56" s="1517">
        <v>8.5820000000000007</v>
      </c>
      <c r="U56" s="1518"/>
      <c r="V56" s="1517">
        <v>7.6559999999999997</v>
      </c>
      <c r="W56" s="1518"/>
      <c r="X56" s="1517">
        <v>9.65</v>
      </c>
      <c r="Y56" s="1518"/>
      <c r="Z56" s="1517">
        <v>11.62</v>
      </c>
      <c r="AA56" s="1518"/>
      <c r="AB56" s="1517">
        <v>12.818</v>
      </c>
      <c r="AC56" s="1518"/>
      <c r="AD56" s="1517">
        <v>10.974</v>
      </c>
      <c r="AE56" s="1511"/>
      <c r="AF56" s="591"/>
      <c r="AG56" s="1502"/>
      <c r="AH56" s="1502"/>
      <c r="AI56" s="1502"/>
      <c r="AJ56" s="1502"/>
      <c r="AK56" s="1502"/>
      <c r="AL56" s="1502"/>
      <c r="AM56" s="1502"/>
      <c r="AN56" s="1502"/>
    </row>
    <row r="57" spans="1:40" s="683" customFormat="1" ht="9.75" customHeight="1">
      <c r="A57" s="1472"/>
      <c r="B57" s="1541"/>
      <c r="C57" s="1542"/>
      <c r="D57" s="1462" t="s">
        <v>195</v>
      </c>
      <c r="E57" s="773"/>
      <c r="F57" s="1507">
        <v>-8.8000000000000007</v>
      </c>
      <c r="G57" s="1506"/>
      <c r="H57" s="1507">
        <v>-10.199999999999999</v>
      </c>
      <c r="I57" s="1506"/>
      <c r="J57" s="1507">
        <v>-0.1</v>
      </c>
      <c r="K57" s="1506"/>
      <c r="L57" s="1507">
        <v>-3.5</v>
      </c>
      <c r="M57" s="1506"/>
      <c r="N57" s="1507">
        <v>25.1</v>
      </c>
      <c r="O57" s="1506"/>
      <c r="P57" s="1507">
        <v>22.3</v>
      </c>
      <c r="Q57" s="1506"/>
      <c r="R57" s="1507">
        <v>-1.8</v>
      </c>
      <c r="S57" s="1506"/>
      <c r="T57" s="1507">
        <v>24.4</v>
      </c>
      <c r="U57" s="1506"/>
      <c r="V57" s="1507">
        <v>34.200000000000003</v>
      </c>
      <c r="W57" s="1506"/>
      <c r="X57" s="1507">
        <v>28.4</v>
      </c>
      <c r="Y57" s="1506"/>
      <c r="Z57" s="1507">
        <v>62.4</v>
      </c>
      <c r="AA57" s="1506"/>
      <c r="AB57" s="1507">
        <v>49.9</v>
      </c>
      <c r="AC57" s="1506"/>
      <c r="AD57" s="1507">
        <v>30.9</v>
      </c>
      <c r="AE57" s="1512"/>
      <c r="AF57" s="119"/>
      <c r="AG57" s="656"/>
      <c r="AH57" s="656"/>
      <c r="AI57" s="656"/>
      <c r="AJ57" s="656"/>
      <c r="AK57" s="656"/>
      <c r="AL57" s="656"/>
      <c r="AM57" s="656"/>
      <c r="AN57" s="656"/>
    </row>
    <row r="58" spans="1:40" s="683" customFormat="1" ht="3.75" customHeight="1">
      <c r="A58" s="1472"/>
      <c r="B58" s="1541"/>
      <c r="C58" s="1542"/>
      <c r="D58" s="266"/>
      <c r="E58" s="773"/>
      <c r="F58" s="1543"/>
      <c r="G58" s="1544"/>
      <c r="H58" s="1543"/>
      <c r="I58" s="1544"/>
      <c r="J58" s="1543"/>
      <c r="K58" s="1544"/>
      <c r="L58" s="1543"/>
      <c r="M58" s="1544"/>
      <c r="N58" s="1543"/>
      <c r="O58" s="1544"/>
      <c r="P58" s="1543"/>
      <c r="Q58" s="1544"/>
      <c r="R58" s="1543"/>
      <c r="S58" s="1544"/>
      <c r="T58" s="1543"/>
      <c r="U58" s="1544"/>
      <c r="V58" s="1543"/>
      <c r="W58" s="1544"/>
      <c r="X58" s="1543"/>
      <c r="Y58" s="1544"/>
      <c r="Z58" s="1543"/>
      <c r="AA58" s="1544"/>
      <c r="AB58" s="1543"/>
      <c r="AC58" s="1544"/>
      <c r="AD58" s="1543"/>
      <c r="AE58" s="1512"/>
      <c r="AF58" s="119"/>
      <c r="AG58" s="656"/>
      <c r="AH58" s="656"/>
      <c r="AI58" s="656"/>
      <c r="AJ58" s="656"/>
      <c r="AK58" s="656"/>
      <c r="AL58" s="656"/>
      <c r="AM58" s="656"/>
      <c r="AN58" s="656"/>
    </row>
    <row r="59" spans="1:40" s="1503" customFormat="1" ht="18" customHeight="1">
      <c r="A59" s="1501"/>
      <c r="B59" s="819"/>
      <c r="C59" s="1897" t="s">
        <v>544</v>
      </c>
      <c r="D59" s="1897"/>
      <c r="E59" s="768"/>
      <c r="F59" s="1517">
        <v>356.5</v>
      </c>
      <c r="G59" s="1518"/>
      <c r="H59" s="1517">
        <v>361.9</v>
      </c>
      <c r="I59" s="1518"/>
      <c r="J59" s="1517">
        <v>370.15699999999998</v>
      </c>
      <c r="K59" s="1517"/>
      <c r="L59" s="1517">
        <v>376.065</v>
      </c>
      <c r="M59" s="1517"/>
      <c r="N59" s="1517">
        <v>375.38600000000002</v>
      </c>
      <c r="O59" s="1517"/>
      <c r="P59" s="1517">
        <v>391.60300000000001</v>
      </c>
      <c r="Q59" s="1517"/>
      <c r="R59" s="1517">
        <v>400.23399999999998</v>
      </c>
      <c r="S59" s="1517"/>
      <c r="T59" s="1517">
        <v>417.774</v>
      </c>
      <c r="U59" s="1517"/>
      <c r="V59" s="1517">
        <v>420.93700000000001</v>
      </c>
      <c r="W59" s="1517"/>
      <c r="X59" s="1517">
        <v>418.71800000000002</v>
      </c>
      <c r="Y59" s="1517"/>
      <c r="Z59" s="1517">
        <v>420.57100000000003</v>
      </c>
      <c r="AA59" s="1517"/>
      <c r="AB59" s="1517">
        <v>400.077</v>
      </c>
      <c r="AC59" s="1517"/>
      <c r="AD59" s="1517">
        <v>394.90899999999999</v>
      </c>
      <c r="AE59" s="1511"/>
      <c r="AF59" s="591"/>
      <c r="AG59" s="1502"/>
      <c r="AH59" s="1502"/>
      <c r="AI59" s="1502"/>
      <c r="AJ59" s="1502"/>
      <c r="AK59" s="1502"/>
      <c r="AL59" s="1502"/>
      <c r="AM59" s="1502"/>
      <c r="AN59" s="1502"/>
    </row>
    <row r="60" spans="1:40" s="683" customFormat="1" ht="10.5" customHeight="1">
      <c r="A60" s="651"/>
      <c r="B60" s="779"/>
      <c r="C60" s="1545"/>
      <c r="D60" s="1545"/>
      <c r="E60" s="266"/>
      <c r="F60" s="1546"/>
      <c r="G60" s="1547"/>
      <c r="H60" s="1548"/>
      <c r="I60" s="1548"/>
      <c r="J60" s="1548"/>
      <c r="K60" s="1548"/>
      <c r="L60" s="1548"/>
      <c r="M60" s="1548"/>
      <c r="N60" s="1548"/>
      <c r="O60" s="1548"/>
      <c r="P60" s="1548"/>
      <c r="Q60" s="1548"/>
      <c r="R60" s="1548"/>
      <c r="S60" s="1548"/>
      <c r="T60" s="1548"/>
      <c r="U60" s="1548"/>
      <c r="V60" s="1548"/>
      <c r="W60" s="1548"/>
      <c r="X60" s="1548"/>
      <c r="Y60" s="1548"/>
      <c r="Z60" s="1548"/>
      <c r="AA60" s="1548"/>
      <c r="AB60" s="1548"/>
      <c r="AC60" s="1548"/>
      <c r="AD60" s="1548"/>
      <c r="AE60" s="1512"/>
      <c r="AF60" s="119"/>
    </row>
    <row r="61" spans="1:40" s="683" customFormat="1" ht="10.5" customHeight="1">
      <c r="A61" s="651"/>
      <c r="B61" s="779"/>
      <c r="C61" s="1521"/>
      <c r="D61" s="266"/>
      <c r="E61" s="266"/>
      <c r="F61" s="1508"/>
      <c r="G61" s="1508"/>
      <c r="H61" s="1508"/>
      <c r="I61" s="1508"/>
      <c r="J61" s="1508"/>
      <c r="K61" s="1508"/>
      <c r="L61" s="1508"/>
      <c r="M61" s="1508"/>
      <c r="N61" s="1508"/>
      <c r="O61" s="1508"/>
      <c r="P61" s="1508"/>
      <c r="Q61" s="1508"/>
      <c r="R61" s="1508"/>
      <c r="S61" s="1508"/>
      <c r="T61" s="1508"/>
      <c r="U61" s="1508"/>
      <c r="V61" s="1508"/>
      <c r="W61" s="1508"/>
      <c r="X61" s="1508"/>
      <c r="Y61" s="1508"/>
      <c r="Z61" s="1508"/>
      <c r="AA61" s="1508"/>
      <c r="AB61" s="1508"/>
      <c r="AC61" s="1508"/>
      <c r="AD61" s="1508"/>
      <c r="AE61" s="1512"/>
      <c r="AF61" s="119"/>
    </row>
    <row r="62" spans="1:40" s="683" customFormat="1" ht="10.5" customHeight="1">
      <c r="A62" s="651"/>
      <c r="B62" s="779"/>
      <c r="C62" s="1521"/>
      <c r="D62" s="266"/>
      <c r="E62" s="266"/>
      <c r="F62" s="1522"/>
      <c r="G62" s="1522"/>
      <c r="H62" s="1522"/>
      <c r="I62" s="1522"/>
      <c r="J62" s="1522"/>
      <c r="K62" s="1522"/>
      <c r="L62" s="1522"/>
      <c r="M62" s="1522"/>
      <c r="N62" s="1522"/>
      <c r="O62" s="1522"/>
      <c r="P62" s="1522"/>
      <c r="Q62" s="1522"/>
      <c r="R62" s="1522"/>
      <c r="S62" s="1522"/>
      <c r="T62" s="1522"/>
      <c r="U62" s="1522"/>
      <c r="V62" s="1522"/>
      <c r="W62" s="1522"/>
      <c r="X62" s="1522"/>
      <c r="Y62" s="1522"/>
      <c r="Z62" s="1522"/>
      <c r="AA62" s="1522"/>
      <c r="AB62" s="1522"/>
      <c r="AC62" s="1522"/>
      <c r="AD62" s="1522"/>
      <c r="AE62" s="1512"/>
      <c r="AF62" s="119"/>
    </row>
    <row r="63" spans="1:40" s="683" customFormat="1" ht="10.5" customHeight="1">
      <c r="A63" s="651"/>
      <c r="B63" s="779"/>
      <c r="C63" s="1521"/>
      <c r="D63" s="266"/>
      <c r="E63" s="266"/>
      <c r="F63" s="1522"/>
      <c r="G63" s="1522"/>
      <c r="H63" s="1522"/>
      <c r="I63" s="1522"/>
      <c r="J63" s="1522"/>
      <c r="K63" s="1522"/>
      <c r="L63" s="1522"/>
      <c r="M63" s="1522"/>
      <c r="N63" s="1522"/>
      <c r="O63" s="1522"/>
      <c r="P63" s="1522"/>
      <c r="Q63" s="1522"/>
      <c r="R63" s="1522"/>
      <c r="S63" s="1522"/>
      <c r="T63" s="1522"/>
      <c r="U63" s="1522"/>
      <c r="V63" s="1522"/>
      <c r="W63" s="1522"/>
      <c r="X63" s="1522"/>
      <c r="Y63" s="1522"/>
      <c r="Z63" s="1522"/>
      <c r="AA63" s="1522"/>
      <c r="AB63" s="1522"/>
      <c r="AC63" s="1522"/>
      <c r="AD63" s="1522"/>
      <c r="AE63" s="1512"/>
      <c r="AF63" s="119"/>
    </row>
    <row r="64" spans="1:40" s="683" customFormat="1" ht="10.5" customHeight="1">
      <c r="A64" s="651"/>
      <c r="B64" s="779"/>
      <c r="C64" s="1521"/>
      <c r="D64" s="266"/>
      <c r="E64" s="266"/>
      <c r="F64" s="1522"/>
      <c r="G64" s="1522"/>
      <c r="H64" s="1522"/>
      <c r="I64" s="1522"/>
      <c r="J64" s="1522"/>
      <c r="K64" s="1522"/>
      <c r="L64" s="1522"/>
      <c r="M64" s="1522"/>
      <c r="N64" s="1522"/>
      <c r="O64" s="1522"/>
      <c r="P64" s="1522"/>
      <c r="Q64" s="1522"/>
      <c r="R64" s="1522"/>
      <c r="S64" s="1522"/>
      <c r="T64" s="1522"/>
      <c r="U64" s="1522"/>
      <c r="V64" s="1522"/>
      <c r="W64" s="1522"/>
      <c r="X64" s="1522"/>
      <c r="Y64" s="1522"/>
      <c r="Z64" s="1522"/>
      <c r="AA64" s="1522"/>
      <c r="AB64" s="1522"/>
      <c r="AC64" s="1522"/>
      <c r="AD64" s="1522"/>
      <c r="AE64" s="1512"/>
      <c r="AF64" s="119"/>
    </row>
    <row r="65" spans="1:32" s="683" customFormat="1" ht="10.5" customHeight="1">
      <c r="A65" s="651"/>
      <c r="B65" s="779"/>
      <c r="C65" s="1521"/>
      <c r="D65" s="266"/>
      <c r="E65" s="266"/>
      <c r="F65" s="1522"/>
      <c r="G65" s="1522"/>
      <c r="H65" s="1522"/>
      <c r="I65" s="1522"/>
      <c r="J65" s="1522"/>
      <c r="K65" s="1522"/>
      <c r="L65" s="1522"/>
      <c r="M65" s="1522"/>
      <c r="N65" s="1522"/>
      <c r="O65" s="1522"/>
      <c r="P65" s="1522"/>
      <c r="Q65" s="1522"/>
      <c r="R65" s="1522"/>
      <c r="S65" s="1522"/>
      <c r="T65" s="1522"/>
      <c r="U65" s="1522"/>
      <c r="V65" s="1522"/>
      <c r="W65" s="1522"/>
      <c r="X65" s="1522"/>
      <c r="Y65" s="1522"/>
      <c r="Z65" s="1522"/>
      <c r="AA65" s="1522"/>
      <c r="AB65" s="1522"/>
      <c r="AC65" s="1522"/>
      <c r="AD65" s="1522"/>
      <c r="AE65" s="1512"/>
      <c r="AF65" s="119"/>
    </row>
    <row r="66" spans="1:32" s="683" customFormat="1" ht="10.5" customHeight="1">
      <c r="A66" s="651"/>
      <c r="B66" s="779"/>
      <c r="C66" s="1521"/>
      <c r="D66" s="266"/>
      <c r="E66" s="266"/>
      <c r="F66" s="1522"/>
      <c r="G66" s="1522"/>
      <c r="H66" s="1522"/>
      <c r="I66" s="1522"/>
      <c r="J66" s="1522"/>
      <c r="K66" s="1522"/>
      <c r="L66" s="1522"/>
      <c r="M66" s="1522"/>
      <c r="N66" s="1522"/>
      <c r="O66" s="1522"/>
      <c r="P66" s="1522"/>
      <c r="Q66" s="1522"/>
      <c r="R66" s="1522"/>
      <c r="S66" s="1522"/>
      <c r="T66" s="1522"/>
      <c r="U66" s="1522"/>
      <c r="V66" s="1522"/>
      <c r="W66" s="1522"/>
      <c r="X66" s="1522"/>
      <c r="Y66" s="1522"/>
      <c r="Z66" s="1522"/>
      <c r="AA66" s="1522"/>
      <c r="AB66" s="1522"/>
      <c r="AC66" s="1522"/>
      <c r="AD66" s="1522"/>
      <c r="AE66" s="1512"/>
      <c r="AF66" s="119"/>
    </row>
    <row r="67" spans="1:32" s="683" customFormat="1" ht="10.5" customHeight="1">
      <c r="A67" s="651"/>
      <c r="B67" s="779"/>
      <c r="C67" s="1521"/>
      <c r="D67" s="266"/>
      <c r="E67" s="266"/>
      <c r="F67" s="1522"/>
      <c r="G67" s="1522"/>
      <c r="H67" s="1522"/>
      <c r="I67" s="1522"/>
      <c r="J67" s="1522"/>
      <c r="K67" s="1522"/>
      <c r="L67" s="1522"/>
      <c r="M67" s="1522"/>
      <c r="N67" s="1522"/>
      <c r="O67" s="1522"/>
      <c r="P67" s="1522"/>
      <c r="Q67" s="1522"/>
      <c r="R67" s="1522"/>
      <c r="S67" s="1522"/>
      <c r="T67" s="1522"/>
      <c r="U67" s="1522"/>
      <c r="V67" s="1522"/>
      <c r="W67" s="1522"/>
      <c r="X67" s="1522"/>
      <c r="Y67" s="1522"/>
      <c r="Z67" s="1522"/>
      <c r="AA67" s="1522"/>
      <c r="AB67" s="1522"/>
      <c r="AC67" s="1522"/>
      <c r="AD67" s="1522"/>
      <c r="AE67" s="1512"/>
      <c r="AF67" s="119"/>
    </row>
    <row r="68" spans="1:32" s="683" customFormat="1" ht="10.5" customHeight="1">
      <c r="A68" s="651"/>
      <c r="B68" s="779"/>
      <c r="C68" s="1521"/>
      <c r="D68" s="266"/>
      <c r="E68" s="266"/>
      <c r="F68" s="1522"/>
      <c r="G68" s="1522"/>
      <c r="H68" s="1522"/>
      <c r="I68" s="1522"/>
      <c r="J68" s="1522"/>
      <c r="K68" s="1522"/>
      <c r="L68" s="1522"/>
      <c r="M68" s="1522"/>
      <c r="N68" s="1522"/>
      <c r="O68" s="1522"/>
      <c r="P68" s="1522"/>
      <c r="Q68" s="1522"/>
      <c r="R68" s="1522"/>
      <c r="S68" s="1522"/>
      <c r="T68" s="1522"/>
      <c r="U68" s="1522"/>
      <c r="V68" s="1522"/>
      <c r="W68" s="1522"/>
      <c r="X68" s="1522"/>
      <c r="Y68" s="1522"/>
      <c r="Z68" s="1522"/>
      <c r="AA68" s="1522"/>
      <c r="AB68" s="1522"/>
      <c r="AC68" s="1522"/>
      <c r="AD68" s="1522"/>
      <c r="AE68" s="1512"/>
      <c r="AF68" s="119"/>
    </row>
    <row r="69" spans="1:32" s="683" customFormat="1" ht="10.5" customHeight="1">
      <c r="A69" s="651"/>
      <c r="B69" s="779"/>
      <c r="C69" s="1521"/>
      <c r="D69" s="266"/>
      <c r="E69" s="266"/>
      <c r="F69" s="1522"/>
      <c r="G69" s="1522"/>
      <c r="H69" s="1522"/>
      <c r="I69" s="1522"/>
      <c r="J69" s="1522"/>
      <c r="K69" s="1522"/>
      <c r="L69" s="1522"/>
      <c r="M69" s="1522"/>
      <c r="N69" s="1522"/>
      <c r="O69" s="1522"/>
      <c r="P69" s="1522"/>
      <c r="Q69" s="1522"/>
      <c r="R69" s="1522"/>
      <c r="S69" s="1522"/>
      <c r="T69" s="1522"/>
      <c r="U69" s="1522"/>
      <c r="V69" s="1522"/>
      <c r="W69" s="1522"/>
      <c r="X69" s="1522"/>
      <c r="Y69" s="1522"/>
      <c r="Z69" s="1522"/>
      <c r="AA69" s="1522"/>
      <c r="AB69" s="1522"/>
      <c r="AC69" s="1522"/>
      <c r="AD69" s="1522"/>
      <c r="AE69" s="1512"/>
      <c r="AF69" s="119"/>
    </row>
    <row r="70" spans="1:32" s="683" customFormat="1" ht="10.5" customHeight="1">
      <c r="A70" s="651"/>
      <c r="B70" s="779"/>
      <c r="C70" s="1521"/>
      <c r="D70" s="266"/>
      <c r="E70" s="266"/>
      <c r="F70" s="1522"/>
      <c r="G70" s="1522"/>
      <c r="H70" s="1522"/>
      <c r="I70" s="1522"/>
      <c r="J70" s="1522"/>
      <c r="K70" s="1522"/>
      <c r="L70" s="1522"/>
      <c r="M70" s="1522"/>
      <c r="N70" s="1522"/>
      <c r="O70" s="1522"/>
      <c r="P70" s="1522"/>
      <c r="Q70" s="1522"/>
      <c r="R70" s="1522"/>
      <c r="S70" s="1522"/>
      <c r="T70" s="1522"/>
      <c r="U70" s="1522"/>
      <c r="V70" s="1522"/>
      <c r="W70" s="1522"/>
      <c r="X70" s="1522"/>
      <c r="Y70" s="1522"/>
      <c r="Z70" s="1522"/>
      <c r="AA70" s="1522"/>
      <c r="AB70" s="1522"/>
      <c r="AC70" s="1522"/>
      <c r="AD70" s="1522"/>
      <c r="AE70" s="1512"/>
      <c r="AF70" s="119"/>
    </row>
    <row r="71" spans="1:32" s="683" customFormat="1" ht="10.5" customHeight="1">
      <c r="A71" s="651"/>
      <c r="B71" s="779"/>
      <c r="C71" s="1521"/>
      <c r="D71" s="266"/>
      <c r="E71" s="266"/>
      <c r="F71" s="1522"/>
      <c r="G71" s="1522"/>
      <c r="H71" s="1522"/>
      <c r="I71" s="1522"/>
      <c r="J71" s="1522"/>
      <c r="K71" s="1522"/>
      <c r="L71" s="1522"/>
      <c r="M71" s="1522"/>
      <c r="N71" s="1522"/>
      <c r="O71" s="1522"/>
      <c r="P71" s="1522"/>
      <c r="Q71" s="1522"/>
      <c r="R71" s="1522"/>
      <c r="S71" s="1522"/>
      <c r="T71" s="1522"/>
      <c r="U71" s="1522"/>
      <c r="V71" s="1522"/>
      <c r="W71" s="1522"/>
      <c r="X71" s="1522"/>
      <c r="Y71" s="1522"/>
      <c r="Z71" s="1522"/>
      <c r="AA71" s="1522"/>
      <c r="AB71" s="1522"/>
      <c r="AC71" s="1522"/>
      <c r="AD71" s="1522"/>
      <c r="AE71" s="1512"/>
      <c r="AF71" s="119"/>
    </row>
    <row r="72" spans="1:32" s="683" customFormat="1" ht="10.5" customHeight="1">
      <c r="A72" s="651"/>
      <c r="B72" s="779"/>
      <c r="C72" s="1521"/>
      <c r="D72" s="266"/>
      <c r="E72" s="266"/>
      <c r="F72" s="1522"/>
      <c r="G72" s="1522"/>
      <c r="H72" s="1522"/>
      <c r="I72" s="1522"/>
      <c r="J72" s="1522"/>
      <c r="K72" s="1522"/>
      <c r="L72" s="1522"/>
      <c r="M72" s="1522"/>
      <c r="N72" s="1522"/>
      <c r="O72" s="1522"/>
      <c r="P72" s="1522"/>
      <c r="Q72" s="1522"/>
      <c r="R72" s="1522"/>
      <c r="S72" s="1522"/>
      <c r="T72" s="1522"/>
      <c r="U72" s="1522"/>
      <c r="V72" s="1522"/>
      <c r="W72" s="1522"/>
      <c r="X72" s="1522"/>
      <c r="Y72" s="1522"/>
      <c r="Z72" s="1522"/>
      <c r="AA72" s="1522"/>
      <c r="AB72" s="1522"/>
      <c r="AC72" s="1522"/>
      <c r="AD72" s="1522"/>
      <c r="AE72" s="1512"/>
      <c r="AF72" s="119"/>
    </row>
    <row r="73" spans="1:32" s="683" customFormat="1" ht="20.25" customHeight="1">
      <c r="A73" s="651"/>
      <c r="B73" s="779"/>
      <c r="C73" s="1893" t="s">
        <v>196</v>
      </c>
      <c r="D73" s="1893"/>
      <c r="E73" s="1893"/>
      <c r="F73" s="1893"/>
      <c r="G73" s="1893"/>
      <c r="H73" s="1893"/>
      <c r="I73" s="1893"/>
      <c r="J73" s="1893"/>
      <c r="K73" s="1893"/>
      <c r="L73" s="1893"/>
      <c r="M73" s="1893"/>
      <c r="N73" s="1893"/>
      <c r="O73" s="1893"/>
      <c r="P73" s="1893"/>
      <c r="Q73" s="1893"/>
      <c r="R73" s="1893"/>
      <c r="S73" s="1893"/>
      <c r="T73" s="1893"/>
      <c r="U73" s="1893"/>
      <c r="V73" s="1893"/>
      <c r="W73" s="1893"/>
      <c r="X73" s="1893"/>
      <c r="Y73" s="1893"/>
      <c r="Z73" s="1893"/>
      <c r="AA73" s="1893"/>
      <c r="AB73" s="1893"/>
      <c r="AC73" s="1893"/>
      <c r="AD73" s="1893"/>
      <c r="AE73" s="1512"/>
      <c r="AF73" s="119"/>
    </row>
    <row r="74" spans="1:32" s="683" customFormat="1" ht="15.75" customHeight="1">
      <c r="A74" s="651"/>
      <c r="B74" s="779"/>
      <c r="C74" s="1894" t="s">
        <v>332</v>
      </c>
      <c r="D74" s="1894"/>
      <c r="E74" s="1894"/>
      <c r="F74" s="1894"/>
      <c r="G74" s="1894"/>
      <c r="H74" s="1894"/>
      <c r="I74" s="1894"/>
      <c r="J74" s="1894"/>
      <c r="K74" s="1894"/>
      <c r="L74" s="1894"/>
      <c r="M74" s="1894"/>
      <c r="N74" s="1894"/>
      <c r="O74" s="1894"/>
      <c r="P74" s="1894"/>
      <c r="Q74" s="1894"/>
      <c r="R74" s="1894"/>
      <c r="S74" s="1894"/>
      <c r="T74" s="1894"/>
      <c r="U74" s="1894"/>
      <c r="V74" s="1894"/>
      <c r="W74" s="1894"/>
      <c r="X74" s="1894"/>
      <c r="Y74" s="1894"/>
      <c r="Z74" s="1894"/>
      <c r="AA74" s="1894"/>
      <c r="AB74" s="1894"/>
      <c r="AC74" s="1894"/>
      <c r="AD74" s="1894"/>
      <c r="AE74" s="1512"/>
      <c r="AF74" s="119"/>
    </row>
    <row r="75" spans="1:32">
      <c r="A75" s="651"/>
      <c r="B75" s="1549">
        <v>20</v>
      </c>
      <c r="C75" s="1488" t="s">
        <v>622</v>
      </c>
      <c r="D75" s="1550"/>
      <c r="E75" s="1550"/>
      <c r="F75" s="1493"/>
      <c r="G75" s="1551"/>
      <c r="H75" s="1551"/>
      <c r="I75" s="1551"/>
      <c r="J75" s="1551"/>
      <c r="K75" s="1551"/>
      <c r="L75" s="1551"/>
      <c r="M75" s="1551"/>
      <c r="N75" s="1551"/>
      <c r="O75" s="1551"/>
      <c r="P75" s="1552"/>
      <c r="Q75" s="1552"/>
      <c r="R75" s="1552"/>
      <c r="S75" s="1552"/>
      <c r="T75" s="1552"/>
      <c r="U75" s="1552"/>
      <c r="V75" s="1552"/>
      <c r="W75" s="1552"/>
      <c r="X75" s="1553"/>
      <c r="Y75" s="1553"/>
      <c r="Z75" s="1553"/>
      <c r="AA75" s="1553"/>
      <c r="AB75" s="1553"/>
      <c r="AC75" s="1553"/>
      <c r="AD75" s="1464"/>
      <c r="AE75" s="1464"/>
      <c r="AF75" s="1464"/>
    </row>
    <row r="76" spans="1:32">
      <c r="C76" s="1554"/>
      <c r="D76" s="1554"/>
      <c r="E76" s="1554"/>
      <c r="F76" s="1555"/>
      <c r="G76" s="1555"/>
      <c r="H76" s="1555"/>
      <c r="I76" s="1555"/>
      <c r="J76" s="1555"/>
      <c r="K76" s="1555"/>
      <c r="L76" s="1556"/>
      <c r="M76" s="1556"/>
      <c r="N76" s="1556"/>
      <c r="O76" s="1556"/>
    </row>
    <row r="77" spans="1:32">
      <c r="C77" s="1554"/>
      <c r="D77" s="1554"/>
      <c r="E77" s="1554"/>
      <c r="F77" s="1554"/>
      <c r="G77" s="1554"/>
      <c r="H77" s="1554"/>
      <c r="I77" s="1554"/>
      <c r="J77" s="1554"/>
      <c r="K77" s="1554"/>
      <c r="L77" s="1554"/>
      <c r="M77" s="1554"/>
      <c r="N77" s="1554"/>
      <c r="O77" s="1554"/>
      <c r="P77" s="1554"/>
      <c r="Q77" s="1554"/>
      <c r="R77" s="1554"/>
      <c r="S77" s="1554"/>
      <c r="T77" s="1554"/>
      <c r="U77" s="1554"/>
      <c r="V77" s="1554"/>
      <c r="W77" s="1554"/>
      <c r="X77" s="1554"/>
      <c r="Y77" s="1554"/>
      <c r="Z77" s="1554"/>
      <c r="AA77" s="1554"/>
      <c r="AB77" s="1554"/>
      <c r="AC77" s="1554"/>
      <c r="AD77" s="1554"/>
      <c r="AE77" s="1559"/>
      <c r="AF77" s="1554"/>
    </row>
    <row r="78" spans="1:32">
      <c r="C78" s="1554"/>
      <c r="D78" s="1554"/>
      <c r="E78" s="1554"/>
      <c r="F78" s="1554"/>
      <c r="G78" s="1554"/>
      <c r="H78" s="1554"/>
      <c r="I78" s="1554"/>
      <c r="J78" s="1554"/>
      <c r="K78" s="1554"/>
      <c r="L78" s="1554"/>
      <c r="M78" s="1554"/>
      <c r="N78" s="1554"/>
      <c r="O78" s="1554"/>
      <c r="P78" s="1554"/>
      <c r="Q78" s="1554"/>
      <c r="R78" s="1554"/>
      <c r="S78" s="1554"/>
      <c r="T78" s="1554"/>
      <c r="U78" s="1554"/>
      <c r="V78" s="1554"/>
      <c r="W78" s="1554"/>
      <c r="X78" s="1554"/>
      <c r="Y78" s="1554"/>
      <c r="Z78" s="1554"/>
      <c r="AA78" s="1554"/>
      <c r="AB78" s="1554"/>
      <c r="AC78" s="1554"/>
      <c r="AD78" s="1554"/>
      <c r="AE78" s="1559"/>
      <c r="AF78" s="1554"/>
    </row>
    <row r="79" spans="1:32">
      <c r="C79" s="1560"/>
      <c r="D79" s="1560"/>
      <c r="E79" s="1560"/>
      <c r="F79" s="1560"/>
      <c r="G79" s="1560"/>
      <c r="H79" s="1560"/>
      <c r="I79" s="1560"/>
      <c r="J79" s="1560"/>
      <c r="K79" s="1560"/>
      <c r="L79" s="1560"/>
      <c r="M79" s="1560"/>
      <c r="N79" s="1560"/>
      <c r="O79" s="1560"/>
      <c r="P79" s="1560"/>
      <c r="Q79" s="1560"/>
      <c r="R79" s="1560"/>
      <c r="S79" s="1560"/>
      <c r="T79" s="1560"/>
      <c r="U79" s="1560"/>
      <c r="V79" s="1560"/>
      <c r="W79" s="1560"/>
      <c r="X79" s="1560"/>
      <c r="Y79" s="1560"/>
      <c r="Z79" s="1560"/>
      <c r="AA79" s="1560"/>
      <c r="AB79" s="1560"/>
      <c r="AC79" s="1560"/>
      <c r="AD79" s="1560"/>
      <c r="AE79" s="1559"/>
      <c r="AF79" s="1554"/>
    </row>
    <row r="80" spans="1:32" ht="15" customHeight="1">
      <c r="C80" s="1554"/>
      <c r="D80" s="1561"/>
      <c r="E80" s="1554"/>
      <c r="F80" s="1555"/>
      <c r="G80" s="1555"/>
      <c r="H80" s="1555"/>
      <c r="I80" s="1555"/>
      <c r="J80" s="1555"/>
      <c r="K80" s="1555"/>
      <c r="L80" s="1556"/>
      <c r="M80" s="1556"/>
      <c r="N80" s="1556"/>
      <c r="O80" s="1556"/>
    </row>
    <row r="81" spans="3:32">
      <c r="C81" s="1554"/>
      <c r="D81" s="1554"/>
      <c r="E81" s="1554"/>
      <c r="F81" s="1555"/>
      <c r="G81" s="1555"/>
      <c r="H81" s="1555"/>
      <c r="I81" s="1555"/>
      <c r="J81" s="1555"/>
      <c r="K81" s="1555"/>
      <c r="L81" s="1556"/>
      <c r="M81" s="1556"/>
      <c r="N81" s="1556"/>
      <c r="O81" s="1556"/>
    </row>
    <row r="82" spans="3:32">
      <c r="C82" s="1554"/>
      <c r="D82" s="1561"/>
      <c r="E82" s="1554"/>
      <c r="F82" s="1555"/>
      <c r="G82" s="1555"/>
      <c r="H82" s="1555"/>
      <c r="I82" s="1555"/>
      <c r="J82" s="1555"/>
      <c r="K82" s="1555"/>
      <c r="L82" s="1556"/>
      <c r="M82" s="1556"/>
      <c r="N82" s="1556"/>
      <c r="O82" s="1556"/>
    </row>
    <row r="83" spans="3:32">
      <c r="C83" s="1554"/>
      <c r="D83" s="1554"/>
      <c r="E83" s="1554"/>
      <c r="F83" s="1555"/>
      <c r="G83" s="1555"/>
      <c r="H83" s="1555"/>
      <c r="I83" s="1555"/>
      <c r="J83" s="1555"/>
      <c r="K83" s="1555"/>
      <c r="L83" s="1556"/>
      <c r="M83" s="1556"/>
      <c r="N83" s="1556"/>
      <c r="O83" s="1556"/>
    </row>
    <row r="84" spans="3:32">
      <c r="C84" s="1554"/>
      <c r="D84" s="1554"/>
      <c r="E84" s="1554"/>
      <c r="F84" s="1555"/>
      <c r="G84" s="1555"/>
      <c r="H84" s="1555"/>
      <c r="I84" s="1555"/>
      <c r="J84" s="1555"/>
      <c r="K84" s="1555"/>
      <c r="L84" s="1556"/>
      <c r="M84" s="1556"/>
      <c r="N84" s="1556"/>
      <c r="O84" s="1556"/>
    </row>
    <row r="85" spans="3:32">
      <c r="C85" s="1554"/>
      <c r="D85" s="1554"/>
      <c r="E85" s="1554"/>
      <c r="F85" s="1555"/>
      <c r="G85" s="1555"/>
      <c r="H85" s="1555"/>
      <c r="I85" s="1555"/>
      <c r="J85" s="1555"/>
      <c r="K85" s="1555"/>
      <c r="L85" s="1556"/>
      <c r="M85" s="1556"/>
      <c r="N85" s="1556"/>
      <c r="O85" s="1556"/>
    </row>
    <row r="86" spans="3:32" ht="8.25" customHeight="1">
      <c r="C86" s="1554"/>
      <c r="D86" s="1554"/>
      <c r="E86" s="1554"/>
      <c r="F86" s="1555"/>
      <c r="G86" s="1555"/>
      <c r="H86" s="1555"/>
      <c r="I86" s="1555"/>
      <c r="J86" s="1555"/>
      <c r="K86" s="1555"/>
      <c r="L86" s="1556"/>
      <c r="M86" s="1556"/>
      <c r="N86" s="1556"/>
      <c r="O86" s="1556"/>
    </row>
    <row r="87" spans="3:32">
      <c r="C87" s="1554"/>
      <c r="D87" s="1554"/>
      <c r="E87" s="1554"/>
      <c r="F87" s="1555"/>
      <c r="G87" s="1555"/>
      <c r="H87" s="1555"/>
      <c r="I87" s="1555"/>
      <c r="J87" s="1555"/>
      <c r="K87" s="1555"/>
      <c r="L87" s="1556"/>
      <c r="M87" s="1556"/>
      <c r="N87" s="1556"/>
      <c r="O87" s="1556"/>
    </row>
    <row r="88" spans="3:32" ht="9" customHeight="1">
      <c r="C88" s="1554"/>
      <c r="D88" s="1554"/>
      <c r="E88" s="1554"/>
      <c r="F88" s="1555"/>
      <c r="G88" s="1555"/>
      <c r="H88" s="1555"/>
      <c r="I88" s="1555"/>
      <c r="J88" s="1555"/>
      <c r="K88" s="1555"/>
      <c r="L88" s="1556"/>
      <c r="M88" s="1556"/>
      <c r="N88" s="1556"/>
      <c r="O88" s="1556"/>
      <c r="AF88" s="667"/>
    </row>
    <row r="89" spans="3:32" ht="8.25" customHeight="1">
      <c r="C89" s="1554"/>
      <c r="D89" s="1554"/>
      <c r="E89" s="1554"/>
      <c r="F89" s="1555"/>
      <c r="G89" s="1555"/>
      <c r="H89" s="1555"/>
      <c r="I89" s="1555"/>
      <c r="J89" s="1555"/>
      <c r="K89" s="1555"/>
      <c r="L89" s="1556"/>
      <c r="M89" s="1556"/>
      <c r="N89" s="1556"/>
      <c r="O89" s="1556"/>
      <c r="AF89" s="1466"/>
    </row>
    <row r="90" spans="3:32" ht="9.75" customHeight="1">
      <c r="C90" s="1554"/>
      <c r="D90" s="1554"/>
      <c r="E90" s="1554"/>
      <c r="F90" s="1555"/>
      <c r="G90" s="1555"/>
      <c r="H90" s="1555"/>
      <c r="I90" s="1555"/>
      <c r="J90" s="1555"/>
      <c r="K90" s="1555"/>
      <c r="L90" s="1556"/>
      <c r="M90" s="1556"/>
      <c r="N90" s="1556"/>
      <c r="O90" s="1556"/>
    </row>
    <row r="91" spans="3:32">
      <c r="C91" s="1554"/>
      <c r="D91" s="1554"/>
      <c r="E91" s="1554"/>
      <c r="F91" s="1555"/>
      <c r="G91" s="1555"/>
      <c r="H91" s="1555"/>
      <c r="I91" s="1555"/>
      <c r="J91" s="1555"/>
      <c r="K91" s="1555"/>
      <c r="L91" s="1556"/>
      <c r="M91" s="1556"/>
      <c r="N91" s="1556"/>
      <c r="O91" s="1556"/>
    </row>
    <row r="92" spans="3:32">
      <c r="C92" s="1554"/>
      <c r="D92" s="1554"/>
      <c r="E92" s="1554"/>
      <c r="F92" s="1555"/>
      <c r="G92" s="1555"/>
      <c r="H92" s="1555"/>
      <c r="I92" s="1555"/>
      <c r="J92" s="1555"/>
      <c r="K92" s="1555"/>
      <c r="L92" s="1556"/>
      <c r="M92" s="1556"/>
      <c r="N92" s="1556"/>
      <c r="O92" s="1556"/>
    </row>
    <row r="93" spans="3:32">
      <c r="C93" s="1554"/>
      <c r="D93" s="1554"/>
      <c r="E93" s="1554"/>
      <c r="F93" s="1555"/>
      <c r="G93" s="1555"/>
      <c r="H93" s="1555"/>
      <c r="I93" s="1555"/>
      <c r="J93" s="1555"/>
      <c r="K93" s="1555"/>
      <c r="L93" s="1556"/>
      <c r="M93" s="1556"/>
      <c r="N93" s="1556"/>
      <c r="O93" s="1556"/>
    </row>
    <row r="94" spans="3:32">
      <c r="C94" s="1554"/>
      <c r="D94" s="1554"/>
      <c r="E94" s="1554"/>
      <c r="F94" s="1555"/>
      <c r="G94" s="1555"/>
      <c r="H94" s="1555"/>
      <c r="I94" s="1555"/>
      <c r="J94" s="1555"/>
      <c r="K94" s="1555"/>
      <c r="L94" s="1556"/>
      <c r="M94" s="1556"/>
      <c r="N94" s="1556"/>
      <c r="O94" s="1556"/>
    </row>
    <row r="95" spans="3:32">
      <c r="C95" s="1554"/>
      <c r="D95" s="1554"/>
      <c r="E95" s="1554"/>
      <c r="F95" s="1555"/>
      <c r="G95" s="1555"/>
      <c r="H95" s="1555"/>
      <c r="I95" s="1555"/>
      <c r="J95" s="1555"/>
      <c r="K95" s="1555"/>
      <c r="L95" s="1556"/>
      <c r="M95" s="1556"/>
      <c r="N95" s="1556"/>
      <c r="O95" s="1556"/>
    </row>
    <row r="96" spans="3:32">
      <c r="C96" s="1554"/>
      <c r="D96" s="1554"/>
      <c r="E96" s="1554"/>
      <c r="F96" s="1555"/>
      <c r="G96" s="1555"/>
      <c r="H96" s="1555"/>
      <c r="I96" s="1555"/>
      <c r="J96" s="1555"/>
      <c r="K96" s="1555"/>
      <c r="L96" s="1556"/>
      <c r="M96" s="1556"/>
      <c r="N96" s="1556"/>
      <c r="O96" s="1556"/>
    </row>
    <row r="97" spans="3:15">
      <c r="C97" s="1554"/>
      <c r="D97" s="1554"/>
      <c r="E97" s="1554"/>
      <c r="F97" s="1555"/>
      <c r="G97" s="1555"/>
      <c r="H97" s="1555"/>
      <c r="I97" s="1555"/>
      <c r="J97" s="1555"/>
      <c r="K97" s="1555"/>
      <c r="L97" s="1556"/>
      <c r="M97" s="1556"/>
      <c r="N97" s="1556"/>
      <c r="O97" s="1556"/>
    </row>
    <row r="98" spans="3:15">
      <c r="C98" s="1554"/>
      <c r="D98" s="1554"/>
      <c r="E98" s="1554"/>
      <c r="F98" s="1555"/>
      <c r="G98" s="1555"/>
      <c r="H98" s="1555"/>
      <c r="I98" s="1555"/>
      <c r="J98" s="1555"/>
      <c r="K98" s="1555"/>
      <c r="L98" s="1556"/>
      <c r="M98" s="1556"/>
      <c r="N98" s="1556"/>
      <c r="O98" s="1556"/>
    </row>
    <row r="99" spans="3:15">
      <c r="C99" s="1554"/>
      <c r="D99" s="1554"/>
      <c r="E99" s="1554"/>
      <c r="F99" s="1555"/>
      <c r="G99" s="1555"/>
      <c r="H99" s="1555"/>
      <c r="I99" s="1555"/>
      <c r="J99" s="1555"/>
      <c r="K99" s="1555"/>
      <c r="L99" s="1556"/>
      <c r="M99" s="1556"/>
      <c r="N99" s="1556"/>
      <c r="O99" s="1556"/>
    </row>
    <row r="100" spans="3:15">
      <c r="C100" s="1554"/>
      <c r="D100" s="1554"/>
      <c r="E100" s="1554"/>
      <c r="F100" s="1555"/>
      <c r="G100" s="1555"/>
      <c r="H100" s="1555"/>
      <c r="I100" s="1555"/>
      <c r="J100" s="1555"/>
      <c r="K100" s="1555"/>
      <c r="L100" s="1556"/>
      <c r="M100" s="1556"/>
      <c r="N100" s="1556"/>
      <c r="O100" s="1556"/>
    </row>
    <row r="101" spans="3:15">
      <c r="C101" s="1554"/>
      <c r="D101" s="1554"/>
      <c r="E101" s="1554"/>
      <c r="F101" s="1555"/>
      <c r="G101" s="1555"/>
      <c r="H101" s="1555"/>
      <c r="I101" s="1555"/>
      <c r="J101" s="1555"/>
      <c r="K101" s="1555"/>
      <c r="L101" s="1556"/>
      <c r="M101" s="1556"/>
      <c r="N101" s="1556"/>
      <c r="O101" s="1556"/>
    </row>
    <row r="102" spans="3:15">
      <c r="C102" s="1554"/>
      <c r="D102" s="1554"/>
      <c r="E102" s="1554"/>
      <c r="F102" s="1555"/>
      <c r="G102" s="1555"/>
      <c r="H102" s="1555"/>
      <c r="I102" s="1555"/>
      <c r="J102" s="1555"/>
      <c r="K102" s="1555"/>
      <c r="L102" s="1556"/>
      <c r="M102" s="1556"/>
      <c r="N102" s="1556"/>
      <c r="O102" s="1556"/>
    </row>
    <row r="103" spans="3:15">
      <c r="C103" s="1554"/>
      <c r="D103" s="1554"/>
      <c r="E103" s="1554"/>
      <c r="F103" s="1555"/>
      <c r="G103" s="1555"/>
      <c r="H103" s="1555"/>
      <c r="I103" s="1555"/>
      <c r="J103" s="1555"/>
      <c r="K103" s="1555"/>
      <c r="L103" s="1556"/>
      <c r="M103" s="1556"/>
      <c r="N103" s="1556"/>
      <c r="O103" s="1556"/>
    </row>
    <row r="104" spans="3:15">
      <c r="C104" s="1554"/>
      <c r="D104" s="1554"/>
      <c r="E104" s="1554"/>
      <c r="F104" s="1555"/>
      <c r="G104" s="1555"/>
      <c r="H104" s="1555"/>
      <c r="I104" s="1555"/>
      <c r="J104" s="1555"/>
      <c r="K104" s="1555"/>
      <c r="L104" s="1556"/>
      <c r="M104" s="1556"/>
      <c r="N104" s="1556"/>
      <c r="O104" s="1556"/>
    </row>
    <row r="105" spans="3:15">
      <c r="C105" s="1554"/>
      <c r="D105" s="1554"/>
      <c r="E105" s="1554"/>
      <c r="F105" s="1555"/>
      <c r="G105" s="1555"/>
      <c r="H105" s="1555"/>
      <c r="I105" s="1555"/>
      <c r="J105" s="1555"/>
      <c r="K105" s="1555"/>
      <c r="L105" s="1556"/>
      <c r="M105" s="1556"/>
      <c r="N105" s="1556"/>
      <c r="O105" s="1556"/>
    </row>
    <row r="106" spans="3:15">
      <c r="C106" s="1554"/>
      <c r="D106" s="1554"/>
      <c r="E106" s="1554"/>
      <c r="F106" s="1555"/>
      <c r="G106" s="1555"/>
      <c r="H106" s="1555"/>
      <c r="I106" s="1555"/>
      <c r="J106" s="1555"/>
      <c r="K106" s="1555"/>
      <c r="L106" s="1556"/>
      <c r="M106" s="1556"/>
      <c r="N106" s="1556"/>
      <c r="O106" s="1556"/>
    </row>
    <row r="107" spans="3:15">
      <c r="C107" s="1554"/>
      <c r="D107" s="1554"/>
      <c r="E107" s="1554"/>
      <c r="F107" s="1555"/>
      <c r="G107" s="1555"/>
      <c r="H107" s="1555"/>
      <c r="I107" s="1555"/>
      <c r="J107" s="1555"/>
      <c r="K107" s="1555"/>
      <c r="L107" s="1556"/>
      <c r="M107" s="1556"/>
      <c r="N107" s="1556"/>
      <c r="O107" s="1556"/>
    </row>
    <row r="108" spans="3:15">
      <c r="C108" s="1554"/>
      <c r="D108" s="1554"/>
      <c r="E108" s="1554"/>
      <c r="F108" s="1555"/>
      <c r="G108" s="1555"/>
      <c r="H108" s="1555"/>
      <c r="I108" s="1555"/>
      <c r="J108" s="1555"/>
      <c r="K108" s="1555"/>
      <c r="L108" s="1556"/>
      <c r="M108" s="1556"/>
      <c r="N108" s="1556"/>
      <c r="O108" s="1556"/>
    </row>
    <row r="109" spans="3:15">
      <c r="C109" s="1554"/>
      <c r="D109" s="1554"/>
      <c r="E109" s="1554"/>
      <c r="F109" s="1555"/>
      <c r="G109" s="1555"/>
      <c r="H109" s="1555"/>
      <c r="I109" s="1555"/>
      <c r="J109" s="1555"/>
      <c r="K109" s="1555"/>
      <c r="L109" s="1556"/>
      <c r="M109" s="1556"/>
      <c r="N109" s="1556"/>
      <c r="O109" s="1556"/>
    </row>
    <row r="110" spans="3:15">
      <c r="C110" s="1554"/>
      <c r="D110" s="1554"/>
      <c r="E110" s="1554"/>
      <c r="F110" s="1555"/>
      <c r="G110" s="1555"/>
      <c r="H110" s="1555"/>
      <c r="I110" s="1555"/>
      <c r="J110" s="1555"/>
      <c r="K110" s="1555"/>
      <c r="L110" s="1556"/>
      <c r="M110" s="1556"/>
      <c r="N110" s="1556"/>
      <c r="O110" s="1556"/>
    </row>
    <row r="111" spans="3:15">
      <c r="C111" s="1554"/>
      <c r="D111" s="1554"/>
      <c r="E111" s="1554"/>
      <c r="F111" s="1555"/>
      <c r="G111" s="1555"/>
      <c r="H111" s="1555"/>
      <c r="I111" s="1555"/>
      <c r="J111" s="1555"/>
      <c r="K111" s="1555"/>
      <c r="L111" s="1556"/>
      <c r="M111" s="1556"/>
      <c r="N111" s="1556"/>
      <c r="O111" s="1556"/>
    </row>
    <row r="112" spans="3:15">
      <c r="C112" s="1554"/>
      <c r="D112" s="1554"/>
      <c r="E112" s="1554"/>
      <c r="F112" s="1555"/>
      <c r="G112" s="1555"/>
      <c r="H112" s="1555"/>
      <c r="I112" s="1555"/>
      <c r="J112" s="1555"/>
      <c r="K112" s="1555"/>
      <c r="L112" s="1556"/>
      <c r="M112" s="1556"/>
      <c r="N112" s="1556"/>
      <c r="O112" s="1556"/>
    </row>
    <row r="113" spans="3:15">
      <c r="C113" s="1554"/>
      <c r="D113" s="1554"/>
      <c r="E113" s="1554"/>
      <c r="F113" s="1555"/>
      <c r="G113" s="1555"/>
      <c r="H113" s="1555"/>
      <c r="I113" s="1555"/>
      <c r="J113" s="1555"/>
      <c r="K113" s="1555"/>
      <c r="L113" s="1556"/>
      <c r="M113" s="1556"/>
      <c r="N113" s="1556"/>
      <c r="O113" s="1556"/>
    </row>
    <row r="114" spans="3:15">
      <c r="C114" s="1554"/>
      <c r="D114" s="1554"/>
      <c r="E114" s="1554"/>
      <c r="F114" s="1555"/>
      <c r="G114" s="1555"/>
      <c r="H114" s="1555"/>
      <c r="I114" s="1555"/>
      <c r="J114" s="1555"/>
      <c r="K114" s="1555"/>
      <c r="L114" s="1556"/>
      <c r="M114" s="1556"/>
      <c r="N114" s="1556"/>
      <c r="O114" s="1556"/>
    </row>
    <row r="115" spans="3:15">
      <c r="C115" s="1554"/>
      <c r="D115" s="1554"/>
      <c r="E115" s="1554"/>
      <c r="F115" s="1555"/>
      <c r="G115" s="1555"/>
      <c r="H115" s="1555"/>
      <c r="I115" s="1555"/>
      <c r="J115" s="1555"/>
      <c r="K115" s="1555"/>
      <c r="L115" s="1556"/>
      <c r="M115" s="1556"/>
      <c r="N115" s="1556"/>
      <c r="O115" s="1556"/>
    </row>
    <row r="116" spans="3:15">
      <c r="C116" s="1554"/>
      <c r="D116" s="1554"/>
      <c r="E116" s="1554"/>
      <c r="F116" s="1555"/>
      <c r="G116" s="1555"/>
      <c r="H116" s="1555"/>
      <c r="I116" s="1555"/>
      <c r="J116" s="1555"/>
      <c r="K116" s="1555"/>
      <c r="L116" s="1556"/>
      <c r="M116" s="1556"/>
      <c r="N116" s="1556"/>
      <c r="O116" s="1556"/>
    </row>
    <row r="117" spans="3:15">
      <c r="C117" s="1554"/>
      <c r="D117" s="1554"/>
      <c r="E117" s="1554"/>
      <c r="F117" s="1555"/>
      <c r="G117" s="1555"/>
      <c r="H117" s="1555"/>
      <c r="I117" s="1555"/>
      <c r="J117" s="1555"/>
      <c r="K117" s="1555"/>
      <c r="L117" s="1556"/>
      <c r="M117" s="1556"/>
      <c r="N117" s="1556"/>
      <c r="O117" s="1556"/>
    </row>
    <row r="118" spans="3:15">
      <c r="C118" s="1554"/>
      <c r="D118" s="1554"/>
      <c r="E118" s="1554"/>
      <c r="F118" s="1555"/>
      <c r="G118" s="1555"/>
      <c r="H118" s="1555"/>
      <c r="I118" s="1555"/>
      <c r="J118" s="1555"/>
      <c r="K118" s="1555"/>
      <c r="L118" s="1556"/>
      <c r="M118" s="1556"/>
      <c r="N118" s="1556"/>
      <c r="O118" s="1556"/>
    </row>
    <row r="119" spans="3:15">
      <c r="C119" s="1554"/>
      <c r="D119" s="1554"/>
      <c r="E119" s="1554"/>
      <c r="F119" s="1555"/>
      <c r="G119" s="1555"/>
      <c r="H119" s="1555"/>
      <c r="I119" s="1555"/>
      <c r="J119" s="1555"/>
      <c r="K119" s="1555"/>
      <c r="L119" s="1556"/>
      <c r="M119" s="1556"/>
      <c r="N119" s="1556"/>
      <c r="O119" s="1556"/>
    </row>
    <row r="120" spans="3:15">
      <c r="C120" s="1554"/>
      <c r="D120" s="1554"/>
      <c r="E120" s="1554"/>
      <c r="F120" s="1555"/>
      <c r="G120" s="1555"/>
      <c r="H120" s="1555"/>
      <c r="I120" s="1555"/>
      <c r="J120" s="1555"/>
      <c r="K120" s="1555"/>
      <c r="L120" s="1556"/>
      <c r="M120" s="1556"/>
      <c r="N120" s="1556"/>
      <c r="O120" s="1556"/>
    </row>
    <row r="121" spans="3:15">
      <c r="C121" s="1554"/>
      <c r="D121" s="1554"/>
      <c r="E121" s="1554"/>
      <c r="F121" s="1555"/>
      <c r="G121" s="1555"/>
      <c r="H121" s="1555"/>
      <c r="I121" s="1555"/>
      <c r="J121" s="1555"/>
      <c r="K121" s="1555"/>
      <c r="L121" s="1556"/>
      <c r="M121" s="1556"/>
      <c r="N121" s="1556"/>
      <c r="O121" s="1556"/>
    </row>
    <row r="122" spans="3:15">
      <c r="C122" s="1554"/>
      <c r="D122" s="1554"/>
      <c r="E122" s="1554"/>
      <c r="F122" s="1555"/>
      <c r="G122" s="1555"/>
      <c r="H122" s="1555"/>
      <c r="I122" s="1555"/>
      <c r="J122" s="1555"/>
      <c r="K122" s="1555"/>
      <c r="L122" s="1556"/>
      <c r="M122" s="1556"/>
      <c r="N122" s="1556"/>
      <c r="O122" s="1556"/>
    </row>
    <row r="123" spans="3:15">
      <c r="C123" s="1554"/>
      <c r="D123" s="1554"/>
      <c r="E123" s="1554"/>
      <c r="F123" s="1555"/>
      <c r="G123" s="1555"/>
      <c r="H123" s="1555"/>
      <c r="I123" s="1555"/>
      <c r="J123" s="1555"/>
      <c r="K123" s="1555"/>
      <c r="L123" s="1556"/>
      <c r="M123" s="1556"/>
      <c r="N123" s="1556"/>
      <c r="O123" s="1556"/>
    </row>
    <row r="124" spans="3:15">
      <c r="C124" s="1554"/>
      <c r="D124" s="1554"/>
      <c r="E124" s="1554"/>
      <c r="F124" s="1555"/>
      <c r="G124" s="1555"/>
      <c r="H124" s="1555"/>
      <c r="I124" s="1555"/>
      <c r="J124" s="1555"/>
      <c r="K124" s="1555"/>
      <c r="L124" s="1556"/>
      <c r="M124" s="1556"/>
      <c r="N124" s="1556"/>
      <c r="O124" s="1556"/>
    </row>
    <row r="125" spans="3:15">
      <c r="C125" s="1554"/>
      <c r="D125" s="1554"/>
      <c r="E125" s="1554"/>
      <c r="F125" s="1555"/>
      <c r="G125" s="1555"/>
      <c r="H125" s="1555"/>
      <c r="I125" s="1555"/>
      <c r="J125" s="1555"/>
      <c r="K125" s="1555"/>
      <c r="L125" s="1556"/>
      <c r="M125" s="1556"/>
      <c r="N125" s="1556"/>
      <c r="O125" s="1556"/>
    </row>
    <row r="126" spans="3:15">
      <c r="C126" s="1554"/>
      <c r="D126" s="1554"/>
      <c r="E126" s="1554"/>
      <c r="F126" s="1555"/>
      <c r="G126" s="1555"/>
      <c r="H126" s="1555"/>
      <c r="I126" s="1555"/>
      <c r="J126" s="1555"/>
      <c r="K126" s="1555"/>
      <c r="L126" s="1556"/>
      <c r="M126" s="1556"/>
      <c r="N126" s="1556"/>
      <c r="O126" s="1556"/>
    </row>
    <row r="127" spans="3:15">
      <c r="C127" s="1554"/>
      <c r="D127" s="1554"/>
      <c r="E127" s="1554"/>
      <c r="F127" s="1555"/>
      <c r="G127" s="1555"/>
      <c r="H127" s="1555"/>
      <c r="I127" s="1555"/>
      <c r="J127" s="1555"/>
      <c r="K127" s="1555"/>
      <c r="L127" s="1556"/>
      <c r="M127" s="1556"/>
      <c r="N127" s="1556"/>
      <c r="O127" s="1556"/>
    </row>
    <row r="128" spans="3:15">
      <c r="C128" s="1554"/>
      <c r="D128" s="1554"/>
      <c r="E128" s="1554"/>
      <c r="F128" s="1555"/>
      <c r="G128" s="1555"/>
      <c r="H128" s="1555"/>
      <c r="I128" s="1555"/>
      <c r="J128" s="1555"/>
      <c r="K128" s="1555"/>
      <c r="L128" s="1556"/>
      <c r="M128" s="1556"/>
      <c r="N128" s="1556"/>
      <c r="O128" s="1556"/>
    </row>
    <row r="129" spans="3:15">
      <c r="C129" s="1554"/>
      <c r="D129" s="1554"/>
      <c r="E129" s="1554"/>
      <c r="F129" s="1555"/>
      <c r="G129" s="1555"/>
      <c r="H129" s="1555"/>
      <c r="I129" s="1555"/>
      <c r="J129" s="1555"/>
      <c r="K129" s="1555"/>
      <c r="L129" s="1556"/>
      <c r="M129" s="1556"/>
      <c r="N129" s="1556"/>
      <c r="O129" s="1556"/>
    </row>
    <row r="130" spans="3:15">
      <c r="C130" s="1554"/>
      <c r="D130" s="1554"/>
      <c r="E130" s="1554"/>
      <c r="F130" s="1555"/>
      <c r="G130" s="1555"/>
      <c r="H130" s="1555"/>
      <c r="I130" s="1555"/>
      <c r="J130" s="1555"/>
      <c r="K130" s="1555"/>
      <c r="L130" s="1556"/>
      <c r="M130" s="1556"/>
      <c r="N130" s="1556"/>
      <c r="O130" s="1556"/>
    </row>
    <row r="131" spans="3:15">
      <c r="C131" s="1554"/>
      <c r="D131" s="1554"/>
      <c r="E131" s="1554"/>
      <c r="F131" s="1555"/>
      <c r="G131" s="1555"/>
      <c r="H131" s="1555"/>
      <c r="I131" s="1555"/>
      <c r="J131" s="1555"/>
      <c r="K131" s="1555"/>
      <c r="L131" s="1556"/>
      <c r="M131" s="1556"/>
      <c r="N131" s="1556"/>
      <c r="O131" s="1556"/>
    </row>
    <row r="132" spans="3:15">
      <c r="C132" s="1554"/>
      <c r="D132" s="1554"/>
      <c r="E132" s="1554"/>
      <c r="F132" s="1555"/>
      <c r="G132" s="1555"/>
      <c r="H132" s="1555"/>
      <c r="I132" s="1555"/>
      <c r="J132" s="1555"/>
      <c r="K132" s="1555"/>
      <c r="L132" s="1556"/>
      <c r="M132" s="1556"/>
      <c r="N132" s="1556"/>
      <c r="O132" s="1556"/>
    </row>
    <row r="133" spans="3:15">
      <c r="C133" s="1554"/>
      <c r="D133" s="1554"/>
      <c r="E133" s="1554"/>
      <c r="F133" s="1555"/>
      <c r="G133" s="1555"/>
      <c r="H133" s="1555"/>
      <c r="I133" s="1555"/>
      <c r="J133" s="1555"/>
      <c r="K133" s="1555"/>
      <c r="L133" s="1556"/>
      <c r="M133" s="1556"/>
      <c r="N133" s="1556"/>
      <c r="O133" s="1556"/>
    </row>
    <row r="134" spans="3:15">
      <c r="C134" s="1554"/>
      <c r="D134" s="1554"/>
      <c r="E134" s="1554"/>
      <c r="F134" s="1555"/>
      <c r="G134" s="1555"/>
      <c r="H134" s="1555"/>
      <c r="I134" s="1555"/>
      <c r="J134" s="1555"/>
      <c r="K134" s="1555"/>
      <c r="L134" s="1556"/>
      <c r="M134" s="1556"/>
      <c r="N134" s="1556"/>
      <c r="O134" s="1556"/>
    </row>
    <row r="135" spans="3:15">
      <c r="C135" s="1554"/>
      <c r="D135" s="1554"/>
      <c r="E135" s="1554"/>
      <c r="F135" s="1555"/>
      <c r="G135" s="1555"/>
      <c r="H135" s="1555"/>
      <c r="I135" s="1555"/>
      <c r="J135" s="1555"/>
      <c r="K135" s="1555"/>
      <c r="L135" s="1556"/>
      <c r="M135" s="1556"/>
      <c r="N135" s="1556"/>
      <c r="O135" s="1556"/>
    </row>
    <row r="136" spans="3:15">
      <c r="C136" s="1554"/>
      <c r="D136" s="1554"/>
      <c r="E136" s="1554"/>
      <c r="F136" s="1555"/>
      <c r="G136" s="1555"/>
      <c r="H136" s="1555"/>
      <c r="I136" s="1555"/>
      <c r="J136" s="1555"/>
      <c r="K136" s="1555"/>
      <c r="L136" s="1556"/>
      <c r="M136" s="1556"/>
      <c r="N136" s="1556"/>
      <c r="O136" s="1556"/>
    </row>
    <row r="137" spans="3:15">
      <c r="C137" s="1554"/>
      <c r="D137" s="1554"/>
      <c r="E137" s="1554"/>
      <c r="F137" s="1555"/>
      <c r="G137" s="1555"/>
      <c r="H137" s="1555"/>
      <c r="I137" s="1555"/>
      <c r="J137" s="1555"/>
      <c r="K137" s="1555"/>
      <c r="L137" s="1556"/>
      <c r="M137" s="1556"/>
      <c r="N137" s="1556"/>
      <c r="O137" s="1556"/>
    </row>
    <row r="138" spans="3:15">
      <c r="C138" s="1554"/>
      <c r="D138" s="1554"/>
      <c r="E138" s="1554"/>
      <c r="F138" s="1555"/>
      <c r="G138" s="1555"/>
      <c r="H138" s="1555"/>
      <c r="I138" s="1555"/>
      <c r="J138" s="1555"/>
      <c r="K138" s="1555"/>
      <c r="L138" s="1556"/>
      <c r="M138" s="1556"/>
      <c r="N138" s="1556"/>
      <c r="O138" s="1556"/>
    </row>
    <row r="139" spans="3:15">
      <c r="C139" s="1554"/>
      <c r="D139" s="1554"/>
      <c r="E139" s="1554"/>
      <c r="F139" s="1555"/>
      <c r="G139" s="1555"/>
      <c r="H139" s="1555"/>
      <c r="I139" s="1555"/>
      <c r="J139" s="1555"/>
      <c r="K139" s="1555"/>
      <c r="L139" s="1556"/>
      <c r="M139" s="1556"/>
      <c r="N139" s="1556"/>
      <c r="O139" s="1556"/>
    </row>
    <row r="140" spans="3:15">
      <c r="C140" s="1554"/>
      <c r="D140" s="1554"/>
      <c r="E140" s="1554"/>
      <c r="F140" s="1555"/>
      <c r="G140" s="1555"/>
      <c r="H140" s="1555"/>
      <c r="I140" s="1555"/>
      <c r="J140" s="1555"/>
      <c r="K140" s="1555"/>
      <c r="L140" s="1556"/>
      <c r="M140" s="1556"/>
      <c r="N140" s="1556"/>
      <c r="O140" s="1556"/>
    </row>
    <row r="141" spans="3:15">
      <c r="C141" s="1554"/>
      <c r="D141" s="1554"/>
      <c r="E141" s="1554"/>
      <c r="F141" s="1555"/>
      <c r="G141" s="1555"/>
      <c r="H141" s="1555"/>
      <c r="I141" s="1555"/>
      <c r="J141" s="1555"/>
      <c r="K141" s="1555"/>
      <c r="L141" s="1556"/>
      <c r="M141" s="1556"/>
      <c r="N141" s="1556"/>
      <c r="O141" s="1556"/>
    </row>
    <row r="142" spans="3:15">
      <c r="C142" s="1554"/>
      <c r="D142" s="1554"/>
      <c r="E142" s="1554"/>
      <c r="F142" s="1555"/>
      <c r="G142" s="1555"/>
      <c r="H142" s="1555"/>
      <c r="I142" s="1555"/>
      <c r="J142" s="1555"/>
      <c r="K142" s="1555"/>
      <c r="L142" s="1556"/>
      <c r="M142" s="1556"/>
      <c r="N142" s="1556"/>
      <c r="O142" s="1556"/>
    </row>
    <row r="143" spans="3:15">
      <c r="C143" s="1554"/>
      <c r="D143" s="1554"/>
      <c r="E143" s="1554"/>
      <c r="F143" s="1555"/>
      <c r="G143" s="1555"/>
      <c r="H143" s="1555"/>
      <c r="I143" s="1555"/>
      <c r="J143" s="1555"/>
      <c r="K143" s="1555"/>
      <c r="L143" s="1556"/>
      <c r="M143" s="1556"/>
      <c r="N143" s="1556"/>
      <c r="O143" s="1556"/>
    </row>
    <row r="144" spans="3:15">
      <c r="C144" s="1554"/>
      <c r="D144" s="1554"/>
      <c r="E144" s="1554"/>
      <c r="F144" s="1555"/>
      <c r="G144" s="1555"/>
      <c r="H144" s="1555"/>
      <c r="I144" s="1555"/>
      <c r="J144" s="1555"/>
      <c r="K144" s="1555"/>
      <c r="L144" s="1556"/>
      <c r="M144" s="1556"/>
      <c r="N144" s="1556"/>
      <c r="O144" s="1556"/>
    </row>
    <row r="145" spans="3:15">
      <c r="C145" s="1554"/>
      <c r="D145" s="1554"/>
      <c r="E145" s="1554"/>
      <c r="F145" s="1555"/>
      <c r="G145" s="1555"/>
      <c r="H145" s="1555"/>
      <c r="I145" s="1555"/>
      <c r="J145" s="1555"/>
      <c r="K145" s="1555"/>
      <c r="L145" s="1556"/>
      <c r="M145" s="1556"/>
      <c r="N145" s="1556"/>
      <c r="O145" s="1556"/>
    </row>
    <row r="146" spans="3:15">
      <c r="C146" s="1554"/>
      <c r="D146" s="1554"/>
      <c r="E146" s="1554"/>
      <c r="F146" s="1555"/>
      <c r="G146" s="1555"/>
      <c r="H146" s="1555"/>
      <c r="I146" s="1555"/>
      <c r="J146" s="1555"/>
      <c r="K146" s="1555"/>
      <c r="L146" s="1556"/>
      <c r="M146" s="1556"/>
      <c r="N146" s="1556"/>
      <c r="O146" s="1556"/>
    </row>
    <row r="147" spans="3:15">
      <c r="C147" s="1554"/>
      <c r="D147" s="1554"/>
      <c r="E147" s="1554"/>
      <c r="F147" s="1555"/>
      <c r="G147" s="1555"/>
      <c r="H147" s="1555"/>
      <c r="I147" s="1555"/>
      <c r="J147" s="1555"/>
      <c r="K147" s="1555"/>
      <c r="L147" s="1556"/>
      <c r="M147" s="1556"/>
      <c r="N147" s="1556"/>
      <c r="O147" s="1556"/>
    </row>
    <row r="148" spans="3:15">
      <c r="C148" s="1554"/>
      <c r="D148" s="1554"/>
      <c r="E148" s="1554"/>
      <c r="F148" s="1555"/>
      <c r="G148" s="1555"/>
      <c r="H148" s="1555"/>
      <c r="I148" s="1555"/>
      <c r="J148" s="1555"/>
      <c r="K148" s="1555"/>
      <c r="L148" s="1556"/>
      <c r="M148" s="1556"/>
      <c r="N148" s="1556"/>
      <c r="O148" s="1556"/>
    </row>
    <row r="149" spans="3:15">
      <c r="C149" s="1554"/>
      <c r="D149" s="1554"/>
      <c r="E149" s="1554"/>
      <c r="F149" s="1555"/>
      <c r="G149" s="1555"/>
      <c r="H149" s="1555"/>
      <c r="I149" s="1555"/>
      <c r="J149" s="1555"/>
      <c r="K149" s="1555"/>
      <c r="L149" s="1556"/>
      <c r="M149" s="1556"/>
      <c r="N149" s="1556"/>
      <c r="O149" s="1556"/>
    </row>
    <row r="150" spans="3:15">
      <c r="C150" s="1554"/>
      <c r="D150" s="1554"/>
      <c r="E150" s="1554"/>
      <c r="F150" s="1555"/>
      <c r="G150" s="1555"/>
      <c r="H150" s="1555"/>
      <c r="I150" s="1555"/>
      <c r="J150" s="1555"/>
      <c r="K150" s="1555"/>
      <c r="L150" s="1556"/>
      <c r="M150" s="1556"/>
      <c r="N150" s="1556"/>
      <c r="O150" s="1556"/>
    </row>
    <row r="151" spans="3:15">
      <c r="C151" s="1554"/>
      <c r="D151" s="1554"/>
      <c r="E151" s="1554"/>
      <c r="F151" s="1555"/>
      <c r="G151" s="1555"/>
      <c r="H151" s="1555"/>
      <c r="I151" s="1555"/>
      <c r="J151" s="1555"/>
      <c r="K151" s="1555"/>
      <c r="L151" s="1556"/>
      <c r="M151" s="1556"/>
      <c r="N151" s="1556"/>
      <c r="O151" s="1556"/>
    </row>
    <row r="152" spans="3:15">
      <c r="C152" s="1554"/>
      <c r="D152" s="1554"/>
      <c r="E152" s="1554"/>
      <c r="F152" s="1555"/>
      <c r="G152" s="1555"/>
      <c r="H152" s="1555"/>
      <c r="I152" s="1555"/>
      <c r="J152" s="1555"/>
      <c r="K152" s="1555"/>
      <c r="L152" s="1556"/>
      <c r="M152" s="1556"/>
      <c r="N152" s="1556"/>
      <c r="O152" s="1556"/>
    </row>
    <row r="153" spans="3:15">
      <c r="C153" s="1554"/>
      <c r="D153" s="1554"/>
      <c r="E153" s="1554"/>
      <c r="F153" s="1555"/>
      <c r="G153" s="1555"/>
      <c r="H153" s="1555"/>
      <c r="I153" s="1555"/>
      <c r="J153" s="1555"/>
      <c r="K153" s="1555"/>
      <c r="L153" s="1556"/>
      <c r="M153" s="1556"/>
      <c r="N153" s="1556"/>
      <c r="O153" s="1556"/>
    </row>
    <row r="154" spans="3:15">
      <c r="C154" s="1554"/>
      <c r="D154" s="1554"/>
      <c r="E154" s="1554"/>
      <c r="F154" s="1555"/>
      <c r="G154" s="1555"/>
      <c r="H154" s="1555"/>
      <c r="I154" s="1555"/>
      <c r="J154" s="1555"/>
      <c r="K154" s="1555"/>
      <c r="L154" s="1556"/>
      <c r="M154" s="1556"/>
      <c r="N154" s="1556"/>
      <c r="O154" s="1556"/>
    </row>
    <row r="155" spans="3:15">
      <c r="C155" s="1554"/>
      <c r="D155" s="1554"/>
      <c r="E155" s="1554"/>
      <c r="F155" s="1555"/>
      <c r="G155" s="1555"/>
      <c r="H155" s="1555"/>
      <c r="I155" s="1555"/>
      <c r="J155" s="1555"/>
      <c r="K155" s="1555"/>
      <c r="L155" s="1556"/>
      <c r="M155" s="1556"/>
      <c r="N155" s="1556"/>
      <c r="O155" s="1556"/>
    </row>
    <row r="156" spans="3:15">
      <c r="C156" s="1554"/>
      <c r="D156" s="1554"/>
      <c r="E156" s="1554"/>
      <c r="F156" s="1555"/>
      <c r="G156" s="1555"/>
      <c r="H156" s="1555"/>
      <c r="I156" s="1555"/>
      <c r="J156" s="1555"/>
      <c r="K156" s="1555"/>
      <c r="L156" s="1556"/>
      <c r="M156" s="1556"/>
      <c r="N156" s="1556"/>
      <c r="O156" s="1556"/>
    </row>
    <row r="157" spans="3:15">
      <c r="C157" s="1554"/>
      <c r="D157" s="1554"/>
      <c r="E157" s="1554"/>
      <c r="F157" s="1555"/>
      <c r="G157" s="1555"/>
      <c r="H157" s="1555"/>
      <c r="I157" s="1555"/>
      <c r="J157" s="1555"/>
      <c r="K157" s="1555"/>
      <c r="L157" s="1556"/>
      <c r="M157" s="1556"/>
      <c r="N157" s="1556"/>
      <c r="O157" s="1556"/>
    </row>
    <row r="158" spans="3:15">
      <c r="C158" s="1554"/>
      <c r="D158" s="1554"/>
      <c r="E158" s="1554"/>
      <c r="F158" s="1555"/>
      <c r="G158" s="1555"/>
      <c r="H158" s="1555"/>
      <c r="I158" s="1555"/>
      <c r="J158" s="1555"/>
      <c r="K158" s="1555"/>
      <c r="L158" s="1556"/>
      <c r="M158" s="1556"/>
      <c r="N158" s="1556"/>
      <c r="O158" s="1556"/>
    </row>
    <row r="159" spans="3:15">
      <c r="C159" s="1554"/>
      <c r="D159" s="1554"/>
      <c r="E159" s="1554"/>
      <c r="F159" s="1555"/>
      <c r="G159" s="1555"/>
      <c r="H159" s="1555"/>
      <c r="I159" s="1555"/>
      <c r="J159" s="1555"/>
      <c r="K159" s="1555"/>
      <c r="L159" s="1556"/>
      <c r="M159" s="1556"/>
      <c r="N159" s="1556"/>
      <c r="O159" s="1556"/>
    </row>
    <row r="160" spans="3:15">
      <c r="C160" s="1554"/>
      <c r="D160" s="1554"/>
      <c r="E160" s="1554"/>
      <c r="F160" s="1555"/>
      <c r="G160" s="1555"/>
      <c r="H160" s="1555"/>
      <c r="I160" s="1555"/>
      <c r="J160" s="1555"/>
      <c r="K160" s="1555"/>
      <c r="L160" s="1556"/>
      <c r="M160" s="1556"/>
      <c r="N160" s="1556"/>
      <c r="O160" s="1556"/>
    </row>
    <row r="161" spans="3:15">
      <c r="C161" s="1554"/>
      <c r="D161" s="1554"/>
      <c r="E161" s="1554"/>
      <c r="F161" s="1555"/>
      <c r="G161" s="1555"/>
      <c r="H161" s="1555"/>
      <c r="I161" s="1555"/>
      <c r="J161" s="1555"/>
      <c r="K161" s="1555"/>
      <c r="L161" s="1556"/>
      <c r="M161" s="1556"/>
      <c r="N161" s="1556"/>
      <c r="O161" s="1556"/>
    </row>
    <row r="162" spans="3:15">
      <c r="C162" s="1554"/>
      <c r="D162" s="1554"/>
      <c r="E162" s="1554"/>
      <c r="F162" s="1555"/>
      <c r="G162" s="1555"/>
      <c r="H162" s="1555"/>
      <c r="I162" s="1555"/>
      <c r="J162" s="1555"/>
      <c r="K162" s="1555"/>
      <c r="L162" s="1556"/>
      <c r="M162" s="1556"/>
      <c r="N162" s="1556"/>
      <c r="O162" s="1556"/>
    </row>
    <row r="163" spans="3:15">
      <c r="C163" s="1554"/>
      <c r="D163" s="1554"/>
      <c r="E163" s="1554"/>
      <c r="F163" s="1555"/>
      <c r="G163" s="1555"/>
      <c r="H163" s="1555"/>
      <c r="I163" s="1555"/>
      <c r="J163" s="1555"/>
      <c r="K163" s="1555"/>
      <c r="L163" s="1556"/>
      <c r="M163" s="1556"/>
      <c r="N163" s="1556"/>
      <c r="O163" s="1556"/>
    </row>
    <row r="164" spans="3:15">
      <c r="C164" s="1554"/>
      <c r="D164" s="1554"/>
      <c r="E164" s="1554"/>
      <c r="F164" s="1555"/>
      <c r="G164" s="1555"/>
      <c r="H164" s="1555"/>
      <c r="I164" s="1555"/>
      <c r="J164" s="1555"/>
      <c r="K164" s="1555"/>
      <c r="L164" s="1556"/>
      <c r="M164" s="1556"/>
      <c r="N164" s="1556"/>
      <c r="O164" s="1556"/>
    </row>
    <row r="165" spans="3:15">
      <c r="C165" s="1554"/>
      <c r="D165" s="1554"/>
      <c r="E165" s="1554"/>
      <c r="F165" s="1555"/>
      <c r="G165" s="1555"/>
      <c r="H165" s="1555"/>
      <c r="I165" s="1555"/>
      <c r="J165" s="1555"/>
      <c r="K165" s="1555"/>
      <c r="L165" s="1556"/>
      <c r="M165" s="1556"/>
      <c r="N165" s="1556"/>
      <c r="O165" s="1556"/>
    </row>
    <row r="166" spans="3:15">
      <c r="C166" s="1554"/>
      <c r="D166" s="1554"/>
      <c r="E166" s="1554"/>
      <c r="F166" s="1555"/>
      <c r="G166" s="1555"/>
      <c r="H166" s="1555"/>
      <c r="I166" s="1555"/>
      <c r="J166" s="1555"/>
      <c r="K166" s="1555"/>
      <c r="L166" s="1556"/>
      <c r="M166" s="1556"/>
      <c r="N166" s="1556"/>
      <c r="O166" s="1556"/>
    </row>
    <row r="167" spans="3:15">
      <c r="C167" s="1554"/>
      <c r="D167" s="1554"/>
      <c r="E167" s="1554"/>
      <c r="F167" s="1555"/>
      <c r="G167" s="1555"/>
      <c r="H167" s="1555"/>
      <c r="I167" s="1555"/>
      <c r="J167" s="1555"/>
      <c r="K167" s="1555"/>
      <c r="L167" s="1556"/>
      <c r="M167" s="1556"/>
      <c r="N167" s="1556"/>
      <c r="O167" s="1556"/>
    </row>
    <row r="168" spans="3:15">
      <c r="C168" s="1554"/>
      <c r="D168" s="1554"/>
      <c r="E168" s="1554"/>
      <c r="F168" s="1555"/>
      <c r="G168" s="1555"/>
      <c r="H168" s="1555"/>
      <c r="I168" s="1555"/>
      <c r="J168" s="1555"/>
      <c r="K168" s="1555"/>
      <c r="L168" s="1556"/>
      <c r="M168" s="1556"/>
      <c r="N168" s="1556"/>
      <c r="O168" s="1556"/>
    </row>
    <row r="169" spans="3:15">
      <c r="C169" s="1554"/>
      <c r="D169" s="1554"/>
      <c r="E169" s="1554"/>
      <c r="F169" s="1555"/>
      <c r="G169" s="1555"/>
      <c r="H169" s="1555"/>
      <c r="I169" s="1555"/>
      <c r="J169" s="1555"/>
      <c r="K169" s="1555"/>
      <c r="L169" s="1556"/>
      <c r="M169" s="1556"/>
      <c r="N169" s="1556"/>
      <c r="O169" s="1556"/>
    </row>
    <row r="170" spans="3:15">
      <c r="C170" s="1554"/>
      <c r="D170" s="1554"/>
      <c r="E170" s="1554"/>
      <c r="F170" s="1555"/>
      <c r="G170" s="1555"/>
      <c r="H170" s="1555"/>
      <c r="I170" s="1555"/>
      <c r="J170" s="1555"/>
      <c r="K170" s="1555"/>
      <c r="L170" s="1556"/>
      <c r="M170" s="1556"/>
      <c r="N170" s="1556"/>
      <c r="O170" s="1556"/>
    </row>
    <row r="171" spans="3:15">
      <c r="C171" s="1554"/>
      <c r="D171" s="1554"/>
      <c r="E171" s="1554"/>
      <c r="F171" s="1555"/>
      <c r="G171" s="1555"/>
      <c r="H171" s="1555"/>
      <c r="I171" s="1555"/>
      <c r="J171" s="1555"/>
      <c r="K171" s="1555"/>
      <c r="L171" s="1556"/>
      <c r="M171" s="1556"/>
      <c r="N171" s="1556"/>
      <c r="O171" s="1556"/>
    </row>
    <row r="172" spans="3:15">
      <c r="C172" s="1554"/>
      <c r="D172" s="1554"/>
      <c r="E172" s="1554"/>
      <c r="F172" s="1555"/>
      <c r="G172" s="1555"/>
      <c r="H172" s="1555"/>
      <c r="I172" s="1555"/>
      <c r="J172" s="1555"/>
      <c r="K172" s="1555"/>
      <c r="L172" s="1556"/>
      <c r="M172" s="1556"/>
      <c r="N172" s="1556"/>
      <c r="O172" s="1556"/>
    </row>
    <row r="173" spans="3:15">
      <c r="C173" s="1554"/>
      <c r="D173" s="1554"/>
      <c r="E173" s="1554"/>
      <c r="F173" s="1555"/>
      <c r="G173" s="1555"/>
      <c r="H173" s="1555"/>
      <c r="I173" s="1555"/>
      <c r="J173" s="1555"/>
      <c r="K173" s="1555"/>
      <c r="L173" s="1556"/>
      <c r="M173" s="1556"/>
      <c r="N173" s="1556"/>
      <c r="O173" s="1556"/>
    </row>
    <row r="174" spans="3:15">
      <c r="C174" s="1554"/>
      <c r="D174" s="1554"/>
      <c r="E174" s="1554"/>
      <c r="F174" s="1555"/>
      <c r="G174" s="1555"/>
      <c r="H174" s="1555"/>
      <c r="I174" s="1555"/>
      <c r="J174" s="1555"/>
      <c r="K174" s="1555"/>
      <c r="L174" s="1556"/>
      <c r="M174" s="1556"/>
      <c r="N174" s="1556"/>
      <c r="O174" s="1556"/>
    </row>
    <row r="175" spans="3:15">
      <c r="C175" s="1554"/>
      <c r="D175" s="1554"/>
      <c r="E175" s="1554"/>
      <c r="F175" s="1555"/>
      <c r="G175" s="1555"/>
      <c r="H175" s="1555"/>
      <c r="I175" s="1555"/>
      <c r="J175" s="1555"/>
      <c r="K175" s="1555"/>
      <c r="L175" s="1556"/>
      <c r="M175" s="1556"/>
      <c r="N175" s="1556"/>
      <c r="O175" s="1556"/>
    </row>
    <row r="176" spans="3:15">
      <c r="C176" s="1554"/>
      <c r="D176" s="1554"/>
      <c r="E176" s="1554"/>
      <c r="F176" s="1555"/>
      <c r="G176" s="1555"/>
      <c r="H176" s="1555"/>
      <c r="I176" s="1555"/>
      <c r="J176" s="1555"/>
      <c r="K176" s="1555"/>
      <c r="L176" s="1556"/>
      <c r="M176" s="1556"/>
      <c r="N176" s="1556"/>
      <c r="O176" s="1556"/>
    </row>
    <row r="177" spans="3:15">
      <c r="C177" s="1554"/>
      <c r="D177" s="1554"/>
      <c r="E177" s="1554"/>
      <c r="F177" s="1555"/>
      <c r="G177" s="1555"/>
      <c r="H177" s="1555"/>
      <c r="I177" s="1555"/>
      <c r="J177" s="1555"/>
      <c r="K177" s="1555"/>
      <c r="L177" s="1556"/>
      <c r="M177" s="1556"/>
      <c r="N177" s="1556"/>
      <c r="O177" s="1556"/>
    </row>
    <row r="178" spans="3:15">
      <c r="C178" s="1554"/>
      <c r="D178" s="1554"/>
      <c r="E178" s="1554"/>
      <c r="F178" s="1555"/>
      <c r="G178" s="1555"/>
      <c r="H178" s="1555"/>
      <c r="I178" s="1555"/>
      <c r="J178" s="1555"/>
      <c r="K178" s="1555"/>
      <c r="L178" s="1556"/>
      <c r="M178" s="1556"/>
      <c r="N178" s="1556"/>
      <c r="O178" s="1556"/>
    </row>
    <row r="179" spans="3:15">
      <c r="C179" s="1554"/>
      <c r="D179" s="1554"/>
      <c r="E179" s="1554"/>
      <c r="F179" s="1555"/>
      <c r="G179" s="1555"/>
      <c r="H179" s="1555"/>
      <c r="I179" s="1555"/>
      <c r="J179" s="1555"/>
      <c r="K179" s="1555"/>
      <c r="L179" s="1556"/>
      <c r="M179" s="1556"/>
      <c r="N179" s="1556"/>
      <c r="O179" s="1556"/>
    </row>
    <row r="180" spans="3:15">
      <c r="C180" s="1554"/>
      <c r="D180" s="1554"/>
      <c r="E180" s="1554"/>
      <c r="F180" s="1555"/>
      <c r="G180" s="1555"/>
      <c r="H180" s="1555"/>
      <c r="I180" s="1555"/>
      <c r="J180" s="1555"/>
      <c r="K180" s="1555"/>
      <c r="L180" s="1556"/>
      <c r="M180" s="1556"/>
      <c r="N180" s="1556"/>
      <c r="O180" s="1556"/>
    </row>
    <row r="181" spans="3:15">
      <c r="C181" s="1554"/>
      <c r="D181" s="1554"/>
      <c r="E181" s="1554"/>
      <c r="F181" s="1555"/>
      <c r="G181" s="1555"/>
      <c r="H181" s="1555"/>
      <c r="I181" s="1555"/>
      <c r="J181" s="1555"/>
      <c r="K181" s="1555"/>
      <c r="L181" s="1556"/>
      <c r="M181" s="1556"/>
      <c r="N181" s="1556"/>
      <c r="O181" s="1556"/>
    </row>
    <row r="182" spans="3:15">
      <c r="C182" s="1554"/>
      <c r="D182" s="1554"/>
      <c r="E182" s="1554"/>
      <c r="F182" s="1555"/>
      <c r="G182" s="1555"/>
      <c r="H182" s="1555"/>
      <c r="I182" s="1555"/>
      <c r="J182" s="1555"/>
      <c r="K182" s="1555"/>
      <c r="L182" s="1556"/>
      <c r="M182" s="1556"/>
      <c r="N182" s="1556"/>
      <c r="O182" s="1556"/>
    </row>
    <row r="183" spans="3:15">
      <c r="C183" s="1554"/>
      <c r="D183" s="1554"/>
      <c r="E183" s="1554"/>
      <c r="F183" s="1555"/>
      <c r="G183" s="1555"/>
      <c r="H183" s="1555"/>
      <c r="I183" s="1555"/>
      <c r="J183" s="1555"/>
      <c r="K183" s="1555"/>
      <c r="L183" s="1556"/>
      <c r="M183" s="1556"/>
      <c r="N183" s="1556"/>
      <c r="O183" s="1556"/>
    </row>
    <row r="184" spans="3:15">
      <c r="C184" s="1554"/>
      <c r="D184" s="1554"/>
      <c r="E184" s="1554"/>
      <c r="F184" s="1555"/>
      <c r="G184" s="1555"/>
      <c r="H184" s="1555"/>
      <c r="I184" s="1555"/>
      <c r="J184" s="1555"/>
      <c r="K184" s="1555"/>
      <c r="L184" s="1556"/>
      <c r="M184" s="1556"/>
      <c r="N184" s="1556"/>
      <c r="O184" s="1556"/>
    </row>
    <row r="185" spans="3:15">
      <c r="C185" s="1554"/>
      <c r="D185" s="1554"/>
      <c r="E185" s="1554"/>
      <c r="F185" s="1555"/>
      <c r="G185" s="1555"/>
      <c r="H185" s="1555"/>
      <c r="I185" s="1555"/>
      <c r="J185" s="1555"/>
      <c r="K185" s="1555"/>
      <c r="L185" s="1556"/>
      <c r="M185" s="1556"/>
      <c r="N185" s="1556"/>
      <c r="O185" s="1556"/>
    </row>
    <row r="186" spans="3:15">
      <c r="C186" s="1554"/>
      <c r="D186" s="1554"/>
      <c r="E186" s="1554"/>
      <c r="F186" s="1555"/>
      <c r="G186" s="1555"/>
      <c r="H186" s="1555"/>
      <c r="I186" s="1555"/>
      <c r="J186" s="1555"/>
      <c r="K186" s="1555"/>
      <c r="L186" s="1556"/>
      <c r="M186" s="1556"/>
      <c r="N186" s="1556"/>
      <c r="O186" s="1556"/>
    </row>
    <row r="187" spans="3:15">
      <c r="C187" s="1554"/>
      <c r="D187" s="1554"/>
      <c r="E187" s="1554"/>
      <c r="F187" s="1555"/>
      <c r="G187" s="1555"/>
      <c r="H187" s="1555"/>
      <c r="I187" s="1555"/>
      <c r="J187" s="1555"/>
      <c r="K187" s="1555"/>
      <c r="L187" s="1556"/>
      <c r="M187" s="1556"/>
      <c r="N187" s="1556"/>
      <c r="O187" s="1556"/>
    </row>
    <row r="188" spans="3:15">
      <c r="C188" s="1554"/>
      <c r="D188" s="1554"/>
      <c r="E188" s="1554"/>
      <c r="F188" s="1555"/>
      <c r="G188" s="1555"/>
      <c r="H188" s="1555"/>
      <c r="I188" s="1555"/>
      <c r="J188" s="1555"/>
      <c r="K188" s="1555"/>
      <c r="L188" s="1556"/>
      <c r="M188" s="1556"/>
      <c r="N188" s="1556"/>
      <c r="O188" s="1556"/>
    </row>
    <row r="189" spans="3:15">
      <c r="C189" s="1554"/>
      <c r="D189" s="1554"/>
      <c r="E189" s="1554"/>
      <c r="F189" s="1555"/>
      <c r="G189" s="1555"/>
      <c r="H189" s="1555"/>
      <c r="I189" s="1555"/>
      <c r="J189" s="1555"/>
      <c r="K189" s="1555"/>
      <c r="L189" s="1556"/>
      <c r="M189" s="1556"/>
      <c r="N189" s="1556"/>
      <c r="O189" s="1556"/>
    </row>
    <row r="190" spans="3:15">
      <c r="C190" s="1554"/>
      <c r="D190" s="1554"/>
      <c r="E190" s="1554"/>
      <c r="F190" s="1555"/>
      <c r="G190" s="1555"/>
      <c r="H190" s="1555"/>
      <c r="I190" s="1555"/>
      <c r="J190" s="1555"/>
      <c r="K190" s="1555"/>
      <c r="L190" s="1556"/>
      <c r="M190" s="1556"/>
      <c r="N190" s="1556"/>
      <c r="O190" s="1556"/>
    </row>
    <row r="191" spans="3:15">
      <c r="C191" s="1554"/>
      <c r="D191" s="1554"/>
      <c r="E191" s="1554"/>
      <c r="F191" s="1555"/>
      <c r="G191" s="1555"/>
      <c r="H191" s="1555"/>
      <c r="I191" s="1555"/>
      <c r="J191" s="1555"/>
      <c r="K191" s="1555"/>
      <c r="L191" s="1556"/>
      <c r="M191" s="1556"/>
      <c r="N191" s="1556"/>
      <c r="O191" s="1556"/>
    </row>
    <row r="192" spans="3:15">
      <c r="C192" s="1554"/>
      <c r="D192" s="1554"/>
      <c r="E192" s="1554"/>
      <c r="F192" s="1555"/>
      <c r="G192" s="1555"/>
      <c r="H192" s="1555"/>
      <c r="I192" s="1555"/>
      <c r="J192" s="1555"/>
      <c r="K192" s="1555"/>
      <c r="L192" s="1556"/>
      <c r="M192" s="1556"/>
      <c r="N192" s="1556"/>
      <c r="O192" s="1556"/>
    </row>
    <row r="193" spans="3:15">
      <c r="C193" s="1554"/>
      <c r="D193" s="1554"/>
      <c r="E193" s="1554"/>
      <c r="F193" s="1555"/>
      <c r="G193" s="1555"/>
      <c r="H193" s="1555"/>
      <c r="I193" s="1555"/>
      <c r="J193" s="1555"/>
      <c r="K193" s="1555"/>
      <c r="L193" s="1556"/>
      <c r="M193" s="1556"/>
      <c r="N193" s="1556"/>
      <c r="O193" s="1556"/>
    </row>
    <row r="194" spans="3:15">
      <c r="C194" s="1554"/>
      <c r="D194" s="1554"/>
      <c r="E194" s="1554"/>
      <c r="F194" s="1555"/>
      <c r="G194" s="1555"/>
      <c r="H194" s="1555"/>
      <c r="I194" s="1555"/>
      <c r="J194" s="1555"/>
      <c r="K194" s="1555"/>
      <c r="L194" s="1556"/>
      <c r="M194" s="1556"/>
      <c r="N194" s="1556"/>
      <c r="O194" s="1556"/>
    </row>
    <row r="195" spans="3:15">
      <c r="C195" s="1554"/>
      <c r="D195" s="1554"/>
      <c r="E195" s="1554"/>
      <c r="F195" s="1555"/>
      <c r="G195" s="1555"/>
      <c r="H195" s="1555"/>
      <c r="I195" s="1555"/>
      <c r="J195" s="1555"/>
      <c r="K195" s="1555"/>
      <c r="L195" s="1556"/>
      <c r="M195" s="1556"/>
      <c r="N195" s="1556"/>
      <c r="O195" s="1556"/>
    </row>
    <row r="196" spans="3:15">
      <c r="C196" s="1554"/>
      <c r="D196" s="1554"/>
      <c r="E196" s="1554"/>
      <c r="F196" s="1555"/>
      <c r="G196" s="1555"/>
      <c r="H196" s="1555"/>
      <c r="I196" s="1555"/>
      <c r="J196" s="1555"/>
      <c r="K196" s="1555"/>
      <c r="L196" s="1556"/>
      <c r="M196" s="1556"/>
      <c r="N196" s="1556"/>
      <c r="O196" s="1556"/>
    </row>
    <row r="197" spans="3:15">
      <c r="C197" s="1554"/>
      <c r="D197" s="1554"/>
      <c r="E197" s="1554"/>
      <c r="F197" s="1555"/>
      <c r="G197" s="1555"/>
      <c r="H197" s="1555"/>
      <c r="I197" s="1555"/>
      <c r="J197" s="1555"/>
      <c r="K197" s="1555"/>
      <c r="L197" s="1556"/>
      <c r="M197" s="1556"/>
      <c r="N197" s="1556"/>
      <c r="O197" s="1556"/>
    </row>
    <row r="198" spans="3:15">
      <c r="C198" s="1554"/>
      <c r="D198" s="1554"/>
      <c r="E198" s="1554"/>
      <c r="F198" s="1555"/>
      <c r="G198" s="1555"/>
      <c r="H198" s="1555"/>
      <c r="I198" s="1555"/>
      <c r="J198" s="1555"/>
      <c r="K198" s="1555"/>
      <c r="L198" s="1556"/>
      <c r="M198" s="1556"/>
      <c r="N198" s="1556"/>
      <c r="O198" s="1556"/>
    </row>
    <row r="199" spans="3:15">
      <c r="C199" s="1554"/>
      <c r="D199" s="1554"/>
      <c r="E199" s="1554"/>
      <c r="F199" s="1555"/>
      <c r="G199" s="1555"/>
      <c r="H199" s="1555"/>
      <c r="I199" s="1555"/>
      <c r="J199" s="1555"/>
      <c r="K199" s="1555"/>
      <c r="L199" s="1556"/>
      <c r="M199" s="1556"/>
      <c r="N199" s="1556"/>
      <c r="O199" s="1556"/>
    </row>
    <row r="200" spans="3:15">
      <c r="C200" s="1554"/>
      <c r="D200" s="1554"/>
      <c r="E200" s="1554"/>
      <c r="F200" s="1555"/>
      <c r="G200" s="1555"/>
      <c r="H200" s="1555"/>
      <c r="I200" s="1555"/>
      <c r="J200" s="1555"/>
      <c r="K200" s="1555"/>
      <c r="L200" s="1556"/>
      <c r="M200" s="1556"/>
      <c r="N200" s="1556"/>
      <c r="O200" s="1556"/>
    </row>
    <row r="201" spans="3:15">
      <c r="C201" s="1554"/>
      <c r="D201" s="1554"/>
      <c r="E201" s="1554"/>
      <c r="F201" s="1555"/>
      <c r="G201" s="1555"/>
      <c r="H201" s="1555"/>
      <c r="I201" s="1555"/>
      <c r="J201" s="1555"/>
      <c r="K201" s="1555"/>
      <c r="L201" s="1556"/>
      <c r="M201" s="1556"/>
      <c r="N201" s="1556"/>
      <c r="O201" s="1556"/>
    </row>
    <row r="202" spans="3:15">
      <c r="C202" s="1554"/>
      <c r="D202" s="1554"/>
      <c r="E202" s="1554"/>
      <c r="F202" s="1555"/>
      <c r="G202" s="1555"/>
      <c r="H202" s="1555"/>
      <c r="I202" s="1555"/>
      <c r="J202" s="1555"/>
      <c r="K202" s="1555"/>
      <c r="L202" s="1556"/>
      <c r="M202" s="1556"/>
      <c r="N202" s="1556"/>
      <c r="O202" s="1556"/>
    </row>
    <row r="203" spans="3:15">
      <c r="C203" s="1554"/>
      <c r="D203" s="1554"/>
      <c r="E203" s="1554"/>
      <c r="F203" s="1555"/>
      <c r="G203" s="1555"/>
      <c r="H203" s="1555"/>
      <c r="I203" s="1555"/>
      <c r="J203" s="1555"/>
      <c r="K203" s="1555"/>
      <c r="L203" s="1556"/>
      <c r="M203" s="1556"/>
      <c r="N203" s="1556"/>
      <c r="O203" s="1556"/>
    </row>
    <row r="204" spans="3:15">
      <c r="C204" s="1554"/>
      <c r="D204" s="1554"/>
      <c r="E204" s="1554"/>
      <c r="F204" s="1555"/>
      <c r="G204" s="1555"/>
      <c r="H204" s="1555"/>
      <c r="I204" s="1555"/>
      <c r="J204" s="1555"/>
      <c r="K204" s="1555"/>
      <c r="L204" s="1556"/>
      <c r="M204" s="1556"/>
      <c r="N204" s="1556"/>
      <c r="O204" s="1556"/>
    </row>
    <row r="205" spans="3:15">
      <c r="C205" s="1554"/>
      <c r="D205" s="1554"/>
      <c r="E205" s="1554"/>
      <c r="F205" s="1555"/>
      <c r="G205" s="1555"/>
      <c r="H205" s="1555"/>
      <c r="I205" s="1555"/>
      <c r="J205" s="1555"/>
      <c r="K205" s="1555"/>
      <c r="L205" s="1556"/>
      <c r="M205" s="1556"/>
      <c r="N205" s="1556"/>
      <c r="O205" s="1556"/>
    </row>
    <row r="206" spans="3:15">
      <c r="C206" s="1554"/>
      <c r="D206" s="1554"/>
      <c r="E206" s="1554"/>
      <c r="F206" s="1555"/>
      <c r="G206" s="1555"/>
      <c r="H206" s="1555"/>
      <c r="I206" s="1555"/>
      <c r="J206" s="1555"/>
      <c r="K206" s="1555"/>
      <c r="L206" s="1556"/>
      <c r="M206" s="1556"/>
      <c r="N206" s="1556"/>
      <c r="O206" s="1556"/>
    </row>
    <row r="207" spans="3:15">
      <c r="C207" s="1554"/>
      <c r="D207" s="1554"/>
      <c r="E207" s="1554"/>
      <c r="F207" s="1555"/>
      <c r="G207" s="1555"/>
      <c r="H207" s="1555"/>
      <c r="I207" s="1555"/>
      <c r="J207" s="1555"/>
      <c r="K207" s="1555"/>
      <c r="L207" s="1556"/>
      <c r="M207" s="1556"/>
      <c r="N207" s="1556"/>
      <c r="O207" s="1556"/>
    </row>
    <row r="208" spans="3:15">
      <c r="C208" s="1554"/>
      <c r="D208" s="1554"/>
      <c r="E208" s="1554"/>
      <c r="F208" s="1555"/>
      <c r="G208" s="1555"/>
      <c r="H208" s="1555"/>
      <c r="I208" s="1555"/>
      <c r="J208" s="1555"/>
      <c r="K208" s="1555"/>
      <c r="L208" s="1556"/>
      <c r="M208" s="1556"/>
      <c r="N208" s="1556"/>
      <c r="O208" s="1556"/>
    </row>
    <row r="209" spans="3:15">
      <c r="C209" s="1554"/>
      <c r="D209" s="1554"/>
      <c r="E209" s="1554"/>
      <c r="F209" s="1555"/>
      <c r="G209" s="1555"/>
      <c r="H209" s="1555"/>
      <c r="I209" s="1555"/>
      <c r="J209" s="1555"/>
      <c r="K209" s="1555"/>
      <c r="L209" s="1556"/>
      <c r="M209" s="1556"/>
      <c r="N209" s="1556"/>
      <c r="O209" s="1556"/>
    </row>
    <row r="210" spans="3:15">
      <c r="C210" s="1554"/>
      <c r="D210" s="1554"/>
      <c r="E210" s="1554"/>
      <c r="F210" s="1555"/>
      <c r="G210" s="1555"/>
      <c r="H210" s="1555"/>
      <c r="I210" s="1555"/>
      <c r="J210" s="1555"/>
      <c r="K210" s="1555"/>
      <c r="L210" s="1556"/>
      <c r="M210" s="1556"/>
      <c r="N210" s="1556"/>
      <c r="O210" s="1556"/>
    </row>
    <row r="211" spans="3:15">
      <c r="C211" s="1554"/>
      <c r="D211" s="1554"/>
      <c r="E211" s="1554"/>
      <c r="F211" s="1555"/>
      <c r="G211" s="1555"/>
      <c r="H211" s="1555"/>
      <c r="I211" s="1555"/>
      <c r="J211" s="1555"/>
      <c r="K211" s="1555"/>
      <c r="L211" s="1556"/>
      <c r="M211" s="1556"/>
      <c r="N211" s="1556"/>
      <c r="O211" s="1556"/>
    </row>
    <row r="212" spans="3:15">
      <c r="C212" s="1554"/>
      <c r="D212" s="1554"/>
      <c r="E212" s="1554"/>
      <c r="F212" s="1555"/>
      <c r="G212" s="1555"/>
      <c r="H212" s="1555"/>
      <c r="I212" s="1555"/>
      <c r="J212" s="1555"/>
      <c r="K212" s="1555"/>
      <c r="L212" s="1556"/>
      <c r="M212" s="1556"/>
      <c r="N212" s="1556"/>
      <c r="O212" s="1556"/>
    </row>
    <row r="213" spans="3:15">
      <c r="C213" s="1554"/>
      <c r="D213" s="1554"/>
      <c r="E213" s="1554"/>
      <c r="F213" s="1555"/>
      <c r="G213" s="1555"/>
      <c r="H213" s="1555"/>
      <c r="I213" s="1555"/>
      <c r="J213" s="1555"/>
      <c r="K213" s="1555"/>
      <c r="L213" s="1556"/>
      <c r="M213" s="1556"/>
      <c r="N213" s="1556"/>
      <c r="O213" s="1556"/>
    </row>
    <row r="214" spans="3:15">
      <c r="C214" s="1554"/>
      <c r="D214" s="1554"/>
      <c r="E214" s="1554"/>
      <c r="F214" s="1555"/>
      <c r="G214" s="1555"/>
      <c r="H214" s="1555"/>
      <c r="I214" s="1555"/>
      <c r="J214" s="1555"/>
      <c r="K214" s="1555"/>
      <c r="L214" s="1556"/>
      <c r="M214" s="1556"/>
      <c r="N214" s="1556"/>
      <c r="O214" s="1556"/>
    </row>
    <row r="215" spans="3:15">
      <c r="C215" s="1554"/>
      <c r="D215" s="1554"/>
      <c r="E215" s="1554"/>
      <c r="F215" s="1555"/>
      <c r="G215" s="1555"/>
      <c r="H215" s="1555"/>
      <c r="I215" s="1555"/>
      <c r="J215" s="1555"/>
      <c r="K215" s="1555"/>
      <c r="L215" s="1556"/>
      <c r="M215" s="1556"/>
      <c r="N215" s="1556"/>
      <c r="O215" s="1556"/>
    </row>
    <row r="216" spans="3:15">
      <c r="C216" s="1554"/>
      <c r="D216" s="1554"/>
      <c r="E216" s="1554"/>
      <c r="F216" s="1555"/>
      <c r="G216" s="1555"/>
      <c r="H216" s="1555"/>
      <c r="I216" s="1555"/>
      <c r="J216" s="1555"/>
      <c r="K216" s="1555"/>
      <c r="L216" s="1556"/>
      <c r="M216" s="1556"/>
      <c r="N216" s="1556"/>
      <c r="O216" s="1556"/>
    </row>
    <row r="217" spans="3:15">
      <c r="C217" s="1554"/>
      <c r="D217" s="1554"/>
      <c r="E217" s="1554"/>
      <c r="F217" s="1555"/>
      <c r="G217" s="1555"/>
      <c r="H217" s="1555"/>
      <c r="I217" s="1555"/>
      <c r="J217" s="1555"/>
      <c r="K217" s="1555"/>
      <c r="L217" s="1556"/>
      <c r="M217" s="1556"/>
      <c r="N217" s="1556"/>
      <c r="O217" s="1556"/>
    </row>
    <row r="218" spans="3:15">
      <c r="C218" s="1554"/>
      <c r="D218" s="1554"/>
      <c r="E218" s="1554"/>
      <c r="F218" s="1555"/>
      <c r="G218" s="1555"/>
      <c r="H218" s="1555"/>
      <c r="I218" s="1555"/>
      <c r="J218" s="1555"/>
      <c r="K218" s="1555"/>
      <c r="L218" s="1556"/>
      <c r="M218" s="1556"/>
      <c r="N218" s="1556"/>
      <c r="O218" s="1556"/>
    </row>
    <row r="219" spans="3:15">
      <c r="C219" s="1554"/>
      <c r="D219" s="1554"/>
      <c r="E219" s="1554"/>
      <c r="F219" s="1555"/>
      <c r="G219" s="1555"/>
      <c r="H219" s="1555"/>
      <c r="I219" s="1555"/>
      <c r="J219" s="1555"/>
      <c r="K219" s="1555"/>
      <c r="L219" s="1556"/>
      <c r="M219" s="1556"/>
      <c r="N219" s="1556"/>
      <c r="O219" s="1556"/>
    </row>
    <row r="220" spans="3:15">
      <c r="C220" s="1554"/>
      <c r="D220" s="1554"/>
      <c r="E220" s="1554"/>
      <c r="F220" s="1555"/>
      <c r="G220" s="1555"/>
      <c r="H220" s="1555"/>
      <c r="I220" s="1555"/>
      <c r="J220" s="1555"/>
      <c r="K220" s="1555"/>
      <c r="L220" s="1556"/>
      <c r="M220" s="1556"/>
      <c r="N220" s="1556"/>
      <c r="O220" s="1556"/>
    </row>
    <row r="221" spans="3:15">
      <c r="C221" s="1554"/>
      <c r="D221" s="1554"/>
      <c r="E221" s="1554"/>
      <c r="F221" s="1555"/>
      <c r="G221" s="1555"/>
      <c r="H221" s="1555"/>
      <c r="I221" s="1555"/>
      <c r="J221" s="1555"/>
      <c r="K221" s="1555"/>
      <c r="L221" s="1556"/>
      <c r="M221" s="1556"/>
      <c r="N221" s="1556"/>
      <c r="O221" s="1556"/>
    </row>
    <row r="222" spans="3:15">
      <c r="C222" s="1554"/>
      <c r="D222" s="1554"/>
      <c r="E222" s="1554"/>
      <c r="F222" s="1555"/>
      <c r="G222" s="1555"/>
      <c r="H222" s="1555"/>
      <c r="I222" s="1555"/>
      <c r="J222" s="1555"/>
      <c r="K222" s="1555"/>
      <c r="L222" s="1556"/>
      <c r="M222" s="1556"/>
      <c r="N222" s="1556"/>
      <c r="O222" s="1556"/>
    </row>
    <row r="223" spans="3:15">
      <c r="C223" s="1554"/>
      <c r="D223" s="1554"/>
      <c r="E223" s="1554"/>
      <c r="F223" s="1555"/>
      <c r="G223" s="1555"/>
      <c r="H223" s="1555"/>
      <c r="I223" s="1555"/>
      <c r="J223" s="1555"/>
      <c r="K223" s="1555"/>
      <c r="L223" s="1556"/>
      <c r="M223" s="1556"/>
      <c r="N223" s="1556"/>
      <c r="O223" s="1556"/>
    </row>
    <row r="224" spans="3:15">
      <c r="C224" s="1554"/>
      <c r="D224" s="1554"/>
      <c r="E224" s="1554"/>
      <c r="F224" s="1555"/>
      <c r="G224" s="1555"/>
      <c r="H224" s="1555"/>
      <c r="I224" s="1555"/>
      <c r="J224" s="1555"/>
      <c r="K224" s="1555"/>
      <c r="L224" s="1556"/>
      <c r="M224" s="1556"/>
      <c r="N224" s="1556"/>
      <c r="O224" s="1556"/>
    </row>
    <row r="225" spans="3:15">
      <c r="C225" s="1554"/>
      <c r="D225" s="1554"/>
      <c r="E225" s="1554"/>
      <c r="F225" s="1555"/>
      <c r="G225" s="1555"/>
      <c r="H225" s="1555"/>
      <c r="I225" s="1555"/>
      <c r="J225" s="1555"/>
      <c r="K225" s="1555"/>
      <c r="L225" s="1556"/>
      <c r="M225" s="1556"/>
      <c r="N225" s="1556"/>
      <c r="O225" s="1556"/>
    </row>
    <row r="226" spans="3:15">
      <c r="C226" s="1554"/>
      <c r="D226" s="1554"/>
      <c r="E226" s="1554"/>
      <c r="F226" s="1555"/>
      <c r="G226" s="1555"/>
      <c r="H226" s="1555"/>
      <c r="I226" s="1555"/>
      <c r="J226" s="1555"/>
      <c r="K226" s="1555"/>
      <c r="L226" s="1556"/>
      <c r="M226" s="1556"/>
      <c r="N226" s="1556"/>
      <c r="O226" s="1556"/>
    </row>
    <row r="227" spans="3:15">
      <c r="C227" s="1554"/>
      <c r="D227" s="1554"/>
      <c r="E227" s="1554"/>
      <c r="F227" s="1555"/>
      <c r="G227" s="1555"/>
      <c r="H227" s="1555"/>
      <c r="I227" s="1555"/>
      <c r="J227" s="1555"/>
      <c r="K227" s="1555"/>
      <c r="L227" s="1556"/>
      <c r="M227" s="1556"/>
      <c r="N227" s="1556"/>
      <c r="O227" s="1556"/>
    </row>
    <row r="228" spans="3:15">
      <c r="C228" s="1554"/>
      <c r="D228" s="1554"/>
      <c r="E228" s="1554"/>
      <c r="F228" s="1555"/>
      <c r="G228" s="1555"/>
      <c r="H228" s="1555"/>
      <c r="I228" s="1555"/>
      <c r="J228" s="1555"/>
      <c r="K228" s="1555"/>
      <c r="L228" s="1556"/>
      <c r="M228" s="1556"/>
      <c r="N228" s="1556"/>
      <c r="O228" s="1556"/>
    </row>
    <row r="229" spans="3:15">
      <c r="C229" s="1554"/>
      <c r="D229" s="1554"/>
      <c r="E229" s="1554"/>
      <c r="F229" s="1555"/>
      <c r="G229" s="1555"/>
      <c r="H229" s="1555"/>
      <c r="I229" s="1555"/>
      <c r="J229" s="1555"/>
      <c r="K229" s="1555"/>
      <c r="L229" s="1556"/>
      <c r="M229" s="1556"/>
      <c r="N229" s="1556"/>
      <c r="O229" s="1556"/>
    </row>
    <row r="230" spans="3:15">
      <c r="C230" s="1554"/>
      <c r="D230" s="1554"/>
      <c r="E230" s="1554"/>
      <c r="F230" s="1555"/>
      <c r="G230" s="1555"/>
      <c r="H230" s="1555"/>
      <c r="I230" s="1555"/>
      <c r="J230" s="1555"/>
      <c r="K230" s="1555"/>
      <c r="L230" s="1556"/>
      <c r="M230" s="1556"/>
      <c r="N230" s="1556"/>
      <c r="O230" s="1556"/>
    </row>
    <row r="231" spans="3:15">
      <c r="C231" s="1554"/>
      <c r="D231" s="1554"/>
      <c r="E231" s="1554"/>
      <c r="F231" s="1555"/>
      <c r="G231" s="1555"/>
      <c r="H231" s="1555"/>
      <c r="I231" s="1555"/>
      <c r="J231" s="1555"/>
      <c r="K231" s="1555"/>
      <c r="L231" s="1556"/>
      <c r="M231" s="1556"/>
      <c r="N231" s="1556"/>
      <c r="O231" s="1556"/>
    </row>
    <row r="232" spans="3:15">
      <c r="C232" s="1554"/>
      <c r="D232" s="1554"/>
      <c r="E232" s="1554"/>
      <c r="F232" s="1555"/>
      <c r="G232" s="1555"/>
      <c r="H232" s="1555"/>
      <c r="I232" s="1555"/>
      <c r="J232" s="1555"/>
      <c r="K232" s="1555"/>
      <c r="L232" s="1556"/>
      <c r="M232" s="1556"/>
      <c r="N232" s="1556"/>
      <c r="O232" s="1556"/>
    </row>
    <row r="233" spans="3:15">
      <c r="C233" s="1554"/>
      <c r="D233" s="1554"/>
      <c r="E233" s="1554"/>
      <c r="F233" s="1555"/>
      <c r="G233" s="1555"/>
      <c r="H233" s="1555"/>
      <c r="I233" s="1555"/>
      <c r="J233" s="1555"/>
      <c r="K233" s="1555"/>
      <c r="L233" s="1556"/>
      <c r="M233" s="1556"/>
      <c r="N233" s="1556"/>
      <c r="O233" s="1556"/>
    </row>
    <row r="234" spans="3:15">
      <c r="C234" s="1554"/>
      <c r="D234" s="1554"/>
      <c r="E234" s="1554"/>
      <c r="F234" s="1555"/>
      <c r="G234" s="1555"/>
      <c r="H234" s="1555"/>
      <c r="I234" s="1555"/>
      <c r="J234" s="1555"/>
      <c r="K234" s="1555"/>
      <c r="L234" s="1556"/>
      <c r="M234" s="1556"/>
      <c r="N234" s="1556"/>
      <c r="O234" s="1556"/>
    </row>
    <row r="235" spans="3:15">
      <c r="C235" s="1554"/>
      <c r="D235" s="1554"/>
      <c r="E235" s="1554"/>
      <c r="F235" s="1555"/>
      <c r="G235" s="1555"/>
      <c r="H235" s="1555"/>
      <c r="I235" s="1555"/>
      <c r="J235" s="1555"/>
      <c r="K235" s="1555"/>
      <c r="L235" s="1556"/>
      <c r="M235" s="1556"/>
      <c r="N235" s="1556"/>
      <c r="O235" s="1556"/>
    </row>
    <row r="236" spans="3:15">
      <c r="C236" s="1554"/>
      <c r="D236" s="1554"/>
      <c r="E236" s="1554"/>
      <c r="F236" s="1555"/>
      <c r="G236" s="1555"/>
      <c r="H236" s="1555"/>
      <c r="I236" s="1555"/>
      <c r="J236" s="1555"/>
      <c r="K236" s="1555"/>
      <c r="L236" s="1556"/>
      <c r="M236" s="1556"/>
      <c r="N236" s="1556"/>
      <c r="O236" s="1556"/>
    </row>
    <row r="237" spans="3:15">
      <c r="C237" s="1554"/>
      <c r="D237" s="1554"/>
      <c r="E237" s="1554"/>
      <c r="F237" s="1555"/>
      <c r="G237" s="1555"/>
      <c r="H237" s="1555"/>
      <c r="I237" s="1555"/>
      <c r="J237" s="1555"/>
      <c r="K237" s="1555"/>
      <c r="L237" s="1556"/>
      <c r="M237" s="1556"/>
      <c r="N237" s="1556"/>
      <c r="O237" s="1556"/>
    </row>
    <row r="238" spans="3:15">
      <c r="C238" s="1554"/>
      <c r="D238" s="1554"/>
      <c r="E238" s="1554"/>
      <c r="F238" s="1555"/>
      <c r="G238" s="1555"/>
      <c r="H238" s="1555"/>
      <c r="I238" s="1555"/>
      <c r="J238" s="1555"/>
      <c r="K238" s="1555"/>
      <c r="L238" s="1556"/>
      <c r="M238" s="1556"/>
      <c r="N238" s="1556"/>
      <c r="O238" s="1556"/>
    </row>
    <row r="239" spans="3:15">
      <c r="C239" s="1554"/>
      <c r="D239" s="1554"/>
      <c r="E239" s="1554"/>
      <c r="F239" s="1555"/>
      <c r="G239" s="1555"/>
      <c r="H239" s="1555"/>
      <c r="I239" s="1555"/>
      <c r="J239" s="1555"/>
      <c r="K239" s="1555"/>
      <c r="L239" s="1556"/>
      <c r="M239" s="1556"/>
      <c r="N239" s="1556"/>
      <c r="O239" s="1556"/>
    </row>
    <row r="240" spans="3:15">
      <c r="C240" s="1554"/>
      <c r="D240" s="1554"/>
      <c r="E240" s="1554"/>
      <c r="F240" s="1555"/>
      <c r="G240" s="1555"/>
      <c r="H240" s="1555"/>
      <c r="I240" s="1555"/>
      <c r="J240" s="1555"/>
      <c r="K240" s="1555"/>
      <c r="L240" s="1556"/>
      <c r="M240" s="1556"/>
      <c r="N240" s="1556"/>
      <c r="O240" s="1556"/>
    </row>
    <row r="241" spans="3:15">
      <c r="C241" s="1554"/>
      <c r="D241" s="1554"/>
      <c r="E241" s="1554"/>
      <c r="F241" s="1555"/>
      <c r="G241" s="1555"/>
      <c r="H241" s="1555"/>
      <c r="I241" s="1555"/>
      <c r="J241" s="1555"/>
      <c r="K241" s="1555"/>
      <c r="L241" s="1556"/>
      <c r="M241" s="1556"/>
      <c r="N241" s="1556"/>
      <c r="O241" s="1556"/>
    </row>
    <row r="242" spans="3:15">
      <c r="C242" s="1554"/>
      <c r="D242" s="1554"/>
      <c r="E242" s="1554"/>
      <c r="F242" s="1555"/>
      <c r="G242" s="1555"/>
      <c r="H242" s="1555"/>
      <c r="I242" s="1555"/>
      <c r="J242" s="1555"/>
      <c r="K242" s="1555"/>
      <c r="L242" s="1556"/>
      <c r="M242" s="1556"/>
      <c r="N242" s="1556"/>
      <c r="O242" s="1556"/>
    </row>
    <row r="243" spans="3:15">
      <c r="C243" s="1554"/>
      <c r="D243" s="1554"/>
      <c r="E243" s="1554"/>
      <c r="F243" s="1555"/>
      <c r="G243" s="1555"/>
      <c r="H243" s="1555"/>
      <c r="I243" s="1555"/>
      <c r="J243" s="1555"/>
      <c r="K243" s="1555"/>
      <c r="L243" s="1556"/>
      <c r="M243" s="1556"/>
      <c r="N243" s="1556"/>
      <c r="O243" s="1556"/>
    </row>
    <row r="244" spans="3:15">
      <c r="C244" s="1554"/>
      <c r="D244" s="1554"/>
      <c r="E244" s="1554"/>
      <c r="F244" s="1555"/>
      <c r="G244" s="1555"/>
      <c r="H244" s="1555"/>
      <c r="I244" s="1555"/>
      <c r="J244" s="1555"/>
      <c r="K244" s="1555"/>
      <c r="L244" s="1556"/>
      <c r="M244" s="1556"/>
      <c r="N244" s="1556"/>
      <c r="O244" s="1556"/>
    </row>
    <row r="245" spans="3:15">
      <c r="C245" s="1554"/>
      <c r="D245" s="1554"/>
      <c r="E245" s="1554"/>
      <c r="F245" s="1555"/>
      <c r="G245" s="1555"/>
      <c r="H245" s="1555"/>
      <c r="I245" s="1555"/>
      <c r="J245" s="1555"/>
      <c r="K245" s="1555"/>
      <c r="L245" s="1556"/>
      <c r="M245" s="1556"/>
      <c r="N245" s="1556"/>
      <c r="O245" s="1556"/>
    </row>
    <row r="246" spans="3:15">
      <c r="C246" s="1554"/>
      <c r="D246" s="1554"/>
      <c r="E246" s="1554"/>
      <c r="F246" s="1555"/>
      <c r="G246" s="1555"/>
      <c r="H246" s="1555"/>
      <c r="I246" s="1555"/>
      <c r="J246" s="1555"/>
      <c r="K246" s="1555"/>
      <c r="L246" s="1556"/>
      <c r="M246" s="1556"/>
      <c r="N246" s="1556"/>
      <c r="O246" s="1556"/>
    </row>
    <row r="247" spans="3:15">
      <c r="C247" s="1554"/>
      <c r="D247" s="1554"/>
      <c r="E247" s="1554"/>
      <c r="F247" s="1555"/>
      <c r="G247" s="1555"/>
      <c r="H247" s="1555"/>
      <c r="I247" s="1555"/>
      <c r="J247" s="1555"/>
      <c r="K247" s="1555"/>
      <c r="L247" s="1556"/>
      <c r="M247" s="1556"/>
      <c r="N247" s="1556"/>
      <c r="O247" s="1556"/>
    </row>
    <row r="248" spans="3:15">
      <c r="C248" s="1554"/>
      <c r="D248" s="1554"/>
      <c r="E248" s="1554"/>
      <c r="F248" s="1555"/>
      <c r="G248" s="1555"/>
      <c r="H248" s="1555"/>
      <c r="I248" s="1555"/>
      <c r="J248" s="1555"/>
      <c r="K248" s="1555"/>
      <c r="L248" s="1556"/>
      <c r="M248" s="1556"/>
      <c r="N248" s="1556"/>
      <c r="O248" s="1556"/>
    </row>
    <row r="249" spans="3:15">
      <c r="C249" s="1554"/>
      <c r="D249" s="1554"/>
      <c r="E249" s="1554"/>
      <c r="F249" s="1555"/>
      <c r="G249" s="1555"/>
      <c r="H249" s="1555"/>
      <c r="I249" s="1555"/>
      <c r="J249" s="1555"/>
      <c r="K249" s="1555"/>
      <c r="L249" s="1556"/>
      <c r="M249" s="1556"/>
      <c r="N249" s="1556"/>
      <c r="O249" s="1556"/>
    </row>
    <row r="250" spans="3:15">
      <c r="C250" s="1554"/>
      <c r="D250" s="1554"/>
      <c r="E250" s="1554"/>
      <c r="F250" s="1555"/>
      <c r="G250" s="1555"/>
      <c r="H250" s="1555"/>
      <c r="I250" s="1555"/>
      <c r="J250" s="1555"/>
      <c r="K250" s="1555"/>
      <c r="L250" s="1556"/>
      <c r="M250" s="1556"/>
      <c r="N250" s="1556"/>
      <c r="O250" s="1556"/>
    </row>
    <row r="251" spans="3:15">
      <c r="C251" s="1554"/>
      <c r="D251" s="1554"/>
      <c r="E251" s="1554"/>
      <c r="F251" s="1555"/>
      <c r="G251" s="1555"/>
      <c r="H251" s="1555"/>
      <c r="I251" s="1555"/>
      <c r="J251" s="1555"/>
      <c r="K251" s="1555"/>
      <c r="L251" s="1556"/>
      <c r="M251" s="1556"/>
      <c r="N251" s="1556"/>
      <c r="O251" s="1556"/>
    </row>
    <row r="252" spans="3:15">
      <c r="C252" s="1554"/>
      <c r="D252" s="1554"/>
      <c r="E252" s="1554"/>
      <c r="F252" s="1555"/>
      <c r="G252" s="1555"/>
      <c r="H252" s="1555"/>
      <c r="I252" s="1555"/>
      <c r="J252" s="1555"/>
      <c r="K252" s="1555"/>
      <c r="L252" s="1556"/>
      <c r="M252" s="1556"/>
      <c r="N252" s="1556"/>
      <c r="O252" s="1556"/>
    </row>
    <row r="253" spans="3:15">
      <c r="C253" s="1554"/>
      <c r="D253" s="1554"/>
      <c r="E253" s="1554"/>
      <c r="F253" s="1555"/>
      <c r="G253" s="1555"/>
      <c r="H253" s="1555"/>
      <c r="I253" s="1555"/>
      <c r="J253" s="1555"/>
      <c r="K253" s="1555"/>
      <c r="L253" s="1556"/>
      <c r="M253" s="1556"/>
      <c r="N253" s="1556"/>
      <c r="O253" s="1556"/>
    </row>
    <row r="254" spans="3:15">
      <c r="C254" s="1554"/>
      <c r="D254" s="1554"/>
      <c r="E254" s="1554"/>
      <c r="F254" s="1555"/>
      <c r="G254" s="1555"/>
      <c r="H254" s="1555"/>
      <c r="I254" s="1555"/>
      <c r="J254" s="1555"/>
      <c r="K254" s="1555"/>
      <c r="L254" s="1556"/>
      <c r="M254" s="1556"/>
      <c r="N254" s="1556"/>
      <c r="O254" s="1556"/>
    </row>
    <row r="255" spans="3:15">
      <c r="C255" s="1554"/>
      <c r="D255" s="1554"/>
      <c r="E255" s="1554"/>
      <c r="F255" s="1555"/>
      <c r="G255" s="1555"/>
      <c r="H255" s="1555"/>
      <c r="I255" s="1555"/>
      <c r="J255" s="1555"/>
      <c r="K255" s="1555"/>
      <c r="L255" s="1556"/>
      <c r="M255" s="1556"/>
      <c r="N255" s="1556"/>
      <c r="O255" s="1556"/>
    </row>
    <row r="256" spans="3:15">
      <c r="C256" s="1554"/>
      <c r="D256" s="1554"/>
      <c r="E256" s="1554"/>
      <c r="F256" s="1555"/>
      <c r="G256" s="1555"/>
      <c r="H256" s="1555"/>
      <c r="I256" s="1555"/>
      <c r="J256" s="1555"/>
      <c r="K256" s="1555"/>
      <c r="L256" s="1556"/>
      <c r="M256" s="1556"/>
      <c r="N256" s="1556"/>
      <c r="O256" s="1556"/>
    </row>
    <row r="257" spans="3:15">
      <c r="C257" s="1554"/>
      <c r="D257" s="1554"/>
      <c r="E257" s="1554"/>
      <c r="F257" s="1555"/>
      <c r="G257" s="1555"/>
      <c r="H257" s="1555"/>
      <c r="I257" s="1555"/>
      <c r="J257" s="1555"/>
      <c r="K257" s="1555"/>
      <c r="L257" s="1556"/>
      <c r="M257" s="1556"/>
      <c r="N257" s="1556"/>
      <c r="O257" s="1556"/>
    </row>
    <row r="258" spans="3:15">
      <c r="C258" s="1554"/>
      <c r="D258" s="1554"/>
      <c r="E258" s="1554"/>
      <c r="F258" s="1555"/>
      <c r="G258" s="1555"/>
      <c r="H258" s="1555"/>
      <c r="I258" s="1555"/>
      <c r="J258" s="1555"/>
      <c r="K258" s="1555"/>
      <c r="L258" s="1556"/>
      <c r="M258" s="1556"/>
      <c r="N258" s="1556"/>
      <c r="O258" s="1556"/>
    </row>
    <row r="259" spans="3:15">
      <c r="C259" s="1554"/>
      <c r="D259" s="1554"/>
      <c r="E259" s="1554"/>
      <c r="F259" s="1555"/>
      <c r="G259" s="1555"/>
      <c r="H259" s="1555"/>
      <c r="I259" s="1555"/>
      <c r="J259" s="1555"/>
      <c r="K259" s="1555"/>
      <c r="L259" s="1556"/>
      <c r="M259" s="1556"/>
      <c r="N259" s="1556"/>
      <c r="O259" s="1556"/>
    </row>
    <row r="260" spans="3:15">
      <c r="C260" s="1554"/>
      <c r="D260" s="1554"/>
      <c r="E260" s="1554"/>
      <c r="F260" s="1555"/>
      <c r="G260" s="1555"/>
      <c r="H260" s="1555"/>
      <c r="I260" s="1555"/>
      <c r="J260" s="1555"/>
      <c r="K260" s="1555"/>
      <c r="L260" s="1556"/>
      <c r="M260" s="1556"/>
      <c r="N260" s="1556"/>
      <c r="O260" s="1556"/>
    </row>
    <row r="261" spans="3:15">
      <c r="C261" s="1554"/>
      <c r="D261" s="1554"/>
      <c r="E261" s="1554"/>
      <c r="F261" s="1555"/>
      <c r="G261" s="1555"/>
      <c r="H261" s="1555"/>
      <c r="I261" s="1555"/>
      <c r="J261" s="1555"/>
      <c r="K261" s="1555"/>
      <c r="L261" s="1556"/>
      <c r="M261" s="1556"/>
      <c r="N261" s="1556"/>
      <c r="O261" s="1556"/>
    </row>
    <row r="262" spans="3:15">
      <c r="C262" s="1554"/>
      <c r="D262" s="1554"/>
      <c r="E262" s="1554"/>
      <c r="F262" s="1555"/>
      <c r="G262" s="1555"/>
      <c r="H262" s="1555"/>
      <c r="I262" s="1555"/>
      <c r="J262" s="1555"/>
      <c r="K262" s="1555"/>
      <c r="L262" s="1556"/>
      <c r="M262" s="1556"/>
      <c r="N262" s="1556"/>
      <c r="O262" s="1556"/>
    </row>
    <row r="263" spans="3:15">
      <c r="C263" s="1554"/>
      <c r="D263" s="1554"/>
      <c r="E263" s="1554"/>
      <c r="F263" s="1555"/>
      <c r="G263" s="1555"/>
      <c r="H263" s="1555"/>
      <c r="I263" s="1555"/>
      <c r="J263" s="1555"/>
      <c r="K263" s="1555"/>
      <c r="L263" s="1556"/>
      <c r="M263" s="1556"/>
      <c r="N263" s="1556"/>
      <c r="O263" s="1556"/>
    </row>
    <row r="264" spans="3:15">
      <c r="C264" s="1554"/>
      <c r="D264" s="1554"/>
      <c r="E264" s="1554"/>
      <c r="F264" s="1555"/>
      <c r="G264" s="1555"/>
      <c r="H264" s="1555"/>
      <c r="I264" s="1555"/>
      <c r="J264" s="1555"/>
      <c r="K264" s="1555"/>
      <c r="L264" s="1556"/>
      <c r="M264" s="1556"/>
      <c r="N264" s="1556"/>
      <c r="O264" s="1556"/>
    </row>
    <row r="265" spans="3:15">
      <c r="C265" s="1554"/>
      <c r="D265" s="1554"/>
      <c r="E265" s="1554"/>
      <c r="F265" s="1555"/>
      <c r="G265" s="1555"/>
      <c r="H265" s="1555"/>
      <c r="I265" s="1555"/>
      <c r="J265" s="1555"/>
      <c r="K265" s="1555"/>
      <c r="L265" s="1556"/>
      <c r="M265" s="1556"/>
      <c r="N265" s="1556"/>
      <c r="O265" s="1556"/>
    </row>
    <row r="266" spans="3:15">
      <c r="C266" s="1554"/>
      <c r="D266" s="1554"/>
      <c r="E266" s="1554"/>
      <c r="F266" s="1555"/>
      <c r="G266" s="1555"/>
      <c r="H266" s="1555"/>
      <c r="I266" s="1555"/>
      <c r="J266" s="1555"/>
      <c r="K266" s="1555"/>
      <c r="L266" s="1556"/>
      <c r="M266" s="1556"/>
      <c r="N266" s="1556"/>
      <c r="O266" s="1556"/>
    </row>
    <row r="267" spans="3:15">
      <c r="C267" s="1554"/>
      <c r="D267" s="1554"/>
      <c r="E267" s="1554"/>
      <c r="F267" s="1555"/>
      <c r="G267" s="1555"/>
      <c r="H267" s="1555"/>
      <c r="I267" s="1555"/>
      <c r="J267" s="1555"/>
      <c r="K267" s="1555"/>
      <c r="L267" s="1556"/>
      <c r="M267" s="1556"/>
      <c r="N267" s="1556"/>
      <c r="O267" s="1556"/>
    </row>
    <row r="268" spans="3:15">
      <c r="C268" s="1554"/>
      <c r="D268" s="1554"/>
      <c r="E268" s="1554"/>
      <c r="F268" s="1555"/>
      <c r="G268" s="1555"/>
      <c r="H268" s="1555"/>
      <c r="I268" s="1555"/>
      <c r="J268" s="1555"/>
      <c r="K268" s="1555"/>
      <c r="L268" s="1556"/>
      <c r="M268" s="1556"/>
      <c r="N268" s="1556"/>
      <c r="O268" s="1556"/>
    </row>
    <row r="269" spans="3:15">
      <c r="C269" s="1554"/>
      <c r="D269" s="1554"/>
      <c r="E269" s="1554"/>
      <c r="F269" s="1555"/>
      <c r="G269" s="1555"/>
      <c r="H269" s="1555"/>
      <c r="I269" s="1555"/>
      <c r="J269" s="1555"/>
      <c r="K269" s="1555"/>
      <c r="L269" s="1556"/>
      <c r="M269" s="1556"/>
      <c r="N269" s="1556"/>
      <c r="O269" s="1556"/>
    </row>
    <row r="270" spans="3:15">
      <c r="C270" s="1554"/>
      <c r="D270" s="1554"/>
      <c r="E270" s="1554"/>
      <c r="F270" s="1555"/>
      <c r="G270" s="1555"/>
      <c r="H270" s="1555"/>
      <c r="I270" s="1555"/>
      <c r="J270" s="1555"/>
      <c r="K270" s="1555"/>
      <c r="L270" s="1556"/>
      <c r="M270" s="1556"/>
      <c r="N270" s="1556"/>
      <c r="O270" s="1556"/>
    </row>
    <row r="271" spans="3:15">
      <c r="C271" s="1554"/>
      <c r="D271" s="1554"/>
      <c r="E271" s="1554"/>
      <c r="F271" s="1555"/>
      <c r="G271" s="1555"/>
      <c r="H271" s="1555"/>
      <c r="I271" s="1555"/>
      <c r="J271" s="1555"/>
      <c r="K271" s="1555"/>
      <c r="L271" s="1556"/>
      <c r="M271" s="1556"/>
      <c r="N271" s="1556"/>
      <c r="O271" s="1556"/>
    </row>
    <row r="272" spans="3:15">
      <c r="C272" s="1554"/>
      <c r="D272" s="1554"/>
      <c r="E272" s="1554"/>
      <c r="F272" s="1555"/>
      <c r="G272" s="1555"/>
      <c r="H272" s="1555"/>
      <c r="I272" s="1555"/>
      <c r="J272" s="1555"/>
      <c r="K272" s="1555"/>
      <c r="L272" s="1556"/>
      <c r="M272" s="1556"/>
      <c r="N272" s="1556"/>
      <c r="O272" s="1556"/>
    </row>
    <row r="273" spans="3:15">
      <c r="C273" s="1554"/>
      <c r="D273" s="1554"/>
      <c r="E273" s="1554"/>
      <c r="F273" s="1555"/>
      <c r="G273" s="1555"/>
      <c r="H273" s="1555"/>
      <c r="I273" s="1555"/>
      <c r="J273" s="1555"/>
      <c r="K273" s="1555"/>
      <c r="L273" s="1556"/>
      <c r="M273" s="1556"/>
      <c r="N273" s="1556"/>
      <c r="O273" s="1556"/>
    </row>
    <row r="274" spans="3:15">
      <c r="C274" s="1554"/>
      <c r="D274" s="1554"/>
      <c r="E274" s="1554"/>
      <c r="F274" s="1555"/>
      <c r="G274" s="1555"/>
      <c r="H274" s="1555"/>
      <c r="I274" s="1555"/>
      <c r="J274" s="1555"/>
      <c r="K274" s="1555"/>
      <c r="L274" s="1556"/>
      <c r="M274" s="1556"/>
      <c r="N274" s="1556"/>
      <c r="O274" s="1556"/>
    </row>
    <row r="275" spans="3:15">
      <c r="C275" s="1554"/>
      <c r="D275" s="1554"/>
      <c r="E275" s="1554"/>
      <c r="F275" s="1555"/>
      <c r="G275" s="1555"/>
      <c r="H275" s="1555"/>
      <c r="I275" s="1555"/>
      <c r="J275" s="1555"/>
      <c r="K275" s="1555"/>
      <c r="L275" s="1556"/>
      <c r="M275" s="1556"/>
      <c r="N275" s="1556"/>
      <c r="O275" s="1556"/>
    </row>
    <row r="276" spans="3:15">
      <c r="C276" s="1554"/>
      <c r="D276" s="1554"/>
      <c r="E276" s="1554"/>
      <c r="F276" s="1555"/>
      <c r="G276" s="1555"/>
      <c r="H276" s="1555"/>
      <c r="I276" s="1555"/>
      <c r="J276" s="1555"/>
      <c r="K276" s="1555"/>
      <c r="L276" s="1556"/>
      <c r="M276" s="1556"/>
      <c r="N276" s="1556"/>
      <c r="O276" s="1556"/>
    </row>
    <row r="277" spans="3:15">
      <c r="C277" s="1554"/>
      <c r="D277" s="1554"/>
      <c r="E277" s="1554"/>
      <c r="F277" s="1555"/>
      <c r="G277" s="1555"/>
      <c r="H277" s="1555"/>
      <c r="I277" s="1555"/>
      <c r="J277" s="1555"/>
      <c r="K277" s="1555"/>
      <c r="L277" s="1556"/>
      <c r="M277" s="1556"/>
      <c r="N277" s="1556"/>
      <c r="O277" s="1556"/>
    </row>
    <row r="278" spans="3:15">
      <c r="C278" s="1554"/>
      <c r="D278" s="1554"/>
      <c r="E278" s="1554"/>
      <c r="F278" s="1555"/>
      <c r="G278" s="1555"/>
      <c r="H278" s="1555"/>
      <c r="I278" s="1555"/>
      <c r="J278" s="1555"/>
      <c r="K278" s="1555"/>
      <c r="L278" s="1556"/>
      <c r="M278" s="1556"/>
      <c r="N278" s="1556"/>
      <c r="O278" s="1556"/>
    </row>
    <row r="279" spans="3:15">
      <c r="C279" s="1554"/>
      <c r="D279" s="1554"/>
      <c r="E279" s="1554"/>
      <c r="F279" s="1555"/>
      <c r="G279" s="1555"/>
      <c r="H279" s="1555"/>
      <c r="I279" s="1555"/>
      <c r="J279" s="1555"/>
      <c r="K279" s="1555"/>
      <c r="L279" s="1556"/>
      <c r="M279" s="1556"/>
      <c r="N279" s="1556"/>
      <c r="O279" s="1556"/>
    </row>
    <row r="280" spans="3:15">
      <c r="C280" s="1554"/>
      <c r="D280" s="1554"/>
      <c r="E280" s="1554"/>
      <c r="F280" s="1555"/>
      <c r="G280" s="1555"/>
      <c r="H280" s="1555"/>
      <c r="I280" s="1555"/>
      <c r="J280" s="1555"/>
      <c r="K280" s="1555"/>
      <c r="L280" s="1556"/>
      <c r="M280" s="1556"/>
      <c r="N280" s="1556"/>
      <c r="O280" s="1556"/>
    </row>
    <row r="281" spans="3:15">
      <c r="C281" s="1554"/>
      <c r="D281" s="1554"/>
      <c r="E281" s="1554"/>
      <c r="F281" s="1555"/>
      <c r="G281" s="1555"/>
      <c r="H281" s="1555"/>
      <c r="I281" s="1555"/>
      <c r="J281" s="1555"/>
      <c r="K281" s="1555"/>
      <c r="L281" s="1556"/>
      <c r="M281" s="1556"/>
      <c r="N281" s="1556"/>
      <c r="O281" s="1556"/>
    </row>
    <row r="282" spans="3:15">
      <c r="C282" s="1554"/>
      <c r="D282" s="1554"/>
      <c r="E282" s="1554"/>
      <c r="F282" s="1555"/>
      <c r="G282" s="1555"/>
      <c r="H282" s="1555"/>
      <c r="I282" s="1555"/>
      <c r="J282" s="1555"/>
      <c r="K282" s="1555"/>
      <c r="L282" s="1556"/>
      <c r="M282" s="1556"/>
      <c r="N282" s="1556"/>
      <c r="O282" s="1556"/>
    </row>
    <row r="283" spans="3:15">
      <c r="C283" s="1554"/>
      <c r="D283" s="1554"/>
      <c r="E283" s="1554"/>
      <c r="F283" s="1555"/>
      <c r="G283" s="1555"/>
      <c r="H283" s="1555"/>
      <c r="I283" s="1555"/>
      <c r="J283" s="1555"/>
      <c r="K283" s="1555"/>
      <c r="L283" s="1556"/>
      <c r="M283" s="1556"/>
      <c r="N283" s="1556"/>
      <c r="O283" s="1556"/>
    </row>
    <row r="284" spans="3:15">
      <c r="C284" s="1554"/>
      <c r="D284" s="1554"/>
      <c r="E284" s="1554"/>
      <c r="F284" s="1555"/>
      <c r="G284" s="1555"/>
      <c r="H284" s="1555"/>
      <c r="I284" s="1555"/>
      <c r="J284" s="1555"/>
      <c r="K284" s="1555"/>
      <c r="L284" s="1556"/>
      <c r="M284" s="1556"/>
      <c r="N284" s="1556"/>
      <c r="O284" s="1556"/>
    </row>
    <row r="285" spans="3:15">
      <c r="C285" s="1554"/>
      <c r="D285" s="1554"/>
      <c r="E285" s="1554"/>
      <c r="F285" s="1555"/>
      <c r="G285" s="1555"/>
      <c r="H285" s="1555"/>
      <c r="I285" s="1555"/>
      <c r="J285" s="1555"/>
      <c r="K285" s="1555"/>
      <c r="L285" s="1556"/>
      <c r="M285" s="1556"/>
      <c r="N285" s="1556"/>
      <c r="O285" s="1556"/>
    </row>
    <row r="286" spans="3:15">
      <c r="C286" s="1554"/>
      <c r="D286" s="1554"/>
      <c r="E286" s="1554"/>
      <c r="F286" s="1555"/>
      <c r="G286" s="1555"/>
      <c r="H286" s="1555"/>
      <c r="I286" s="1555"/>
      <c r="J286" s="1555"/>
      <c r="K286" s="1555"/>
      <c r="L286" s="1556"/>
      <c r="M286" s="1556"/>
      <c r="N286" s="1556"/>
      <c r="O286" s="1556"/>
    </row>
    <row r="287" spans="3:15">
      <c r="C287" s="1554"/>
      <c r="D287" s="1554"/>
      <c r="E287" s="1554"/>
      <c r="F287" s="1555"/>
      <c r="G287" s="1555"/>
      <c r="H287" s="1555"/>
      <c r="I287" s="1555"/>
      <c r="J287" s="1555"/>
      <c r="K287" s="1555"/>
      <c r="L287" s="1556"/>
      <c r="M287" s="1556"/>
      <c r="N287" s="1556"/>
      <c r="O287" s="1556"/>
    </row>
    <row r="288" spans="3:15">
      <c r="C288" s="1554"/>
      <c r="D288" s="1554"/>
      <c r="E288" s="1554"/>
      <c r="F288" s="1555"/>
      <c r="G288" s="1555"/>
      <c r="H288" s="1555"/>
      <c r="I288" s="1555"/>
      <c r="J288" s="1555"/>
      <c r="K288" s="1555"/>
      <c r="L288" s="1556"/>
      <c r="M288" s="1556"/>
      <c r="N288" s="1556"/>
      <c r="O288" s="1556"/>
    </row>
    <row r="289" spans="3:15">
      <c r="C289" s="1554"/>
      <c r="D289" s="1554"/>
      <c r="E289" s="1554"/>
      <c r="F289" s="1555"/>
      <c r="G289" s="1555"/>
      <c r="H289" s="1555"/>
      <c r="I289" s="1555"/>
      <c r="J289" s="1555"/>
      <c r="K289" s="1555"/>
      <c r="L289" s="1556"/>
      <c r="M289" s="1556"/>
      <c r="N289" s="1556"/>
      <c r="O289" s="1556"/>
    </row>
    <row r="290" spans="3:15">
      <c r="C290" s="1554"/>
      <c r="D290" s="1554"/>
      <c r="E290" s="1554"/>
      <c r="F290" s="1555"/>
      <c r="G290" s="1555"/>
      <c r="H290" s="1555"/>
      <c r="I290" s="1555"/>
      <c r="J290" s="1555"/>
      <c r="K290" s="1555"/>
      <c r="L290" s="1556"/>
      <c r="M290" s="1556"/>
      <c r="N290" s="1556"/>
      <c r="O290" s="1556"/>
    </row>
    <row r="291" spans="3:15">
      <c r="C291" s="1554"/>
      <c r="D291" s="1554"/>
      <c r="E291" s="1554"/>
      <c r="F291" s="1555"/>
      <c r="G291" s="1555"/>
      <c r="H291" s="1555"/>
      <c r="I291" s="1555"/>
      <c r="J291" s="1555"/>
      <c r="K291" s="1555"/>
      <c r="L291" s="1556"/>
      <c r="M291" s="1556"/>
      <c r="N291" s="1556"/>
      <c r="O291" s="1556"/>
    </row>
    <row r="292" spans="3:15">
      <c r="C292" s="1554"/>
      <c r="D292" s="1554"/>
      <c r="E292" s="1554"/>
      <c r="F292" s="1555"/>
      <c r="G292" s="1555"/>
      <c r="H292" s="1555"/>
      <c r="I292" s="1555"/>
      <c r="J292" s="1555"/>
      <c r="K292" s="1555"/>
      <c r="L292" s="1556"/>
      <c r="M292" s="1556"/>
      <c r="N292" s="1556"/>
      <c r="O292" s="1556"/>
    </row>
    <row r="293" spans="3:15">
      <c r="C293" s="1554"/>
      <c r="D293" s="1554"/>
      <c r="E293" s="1554"/>
      <c r="F293" s="1555"/>
      <c r="G293" s="1555"/>
      <c r="H293" s="1555"/>
      <c r="I293" s="1555"/>
      <c r="J293" s="1555"/>
      <c r="K293" s="1555"/>
      <c r="L293" s="1556"/>
      <c r="M293" s="1556"/>
      <c r="N293" s="1556"/>
      <c r="O293" s="1556"/>
    </row>
    <row r="294" spans="3:15">
      <c r="C294" s="1554"/>
      <c r="D294" s="1554"/>
      <c r="E294" s="1554"/>
      <c r="F294" s="1555"/>
      <c r="G294" s="1555"/>
      <c r="H294" s="1555"/>
      <c r="I294" s="1555"/>
      <c r="J294" s="1555"/>
      <c r="K294" s="1555"/>
      <c r="L294" s="1556"/>
      <c r="M294" s="1556"/>
      <c r="N294" s="1556"/>
      <c r="O294" s="1556"/>
    </row>
    <row r="295" spans="3:15">
      <c r="C295" s="1554"/>
      <c r="D295" s="1554"/>
      <c r="E295" s="1554"/>
      <c r="F295" s="1555"/>
      <c r="G295" s="1555"/>
      <c r="H295" s="1555"/>
      <c r="I295" s="1555"/>
      <c r="J295" s="1555"/>
      <c r="K295" s="1555"/>
      <c r="L295" s="1556"/>
      <c r="M295" s="1556"/>
      <c r="N295" s="1556"/>
      <c r="O295" s="1556"/>
    </row>
    <row r="296" spans="3:15">
      <c r="C296" s="1554"/>
      <c r="D296" s="1554"/>
      <c r="E296" s="1554"/>
      <c r="F296" s="1555"/>
      <c r="G296" s="1555"/>
      <c r="H296" s="1555"/>
      <c r="I296" s="1555"/>
      <c r="J296" s="1555"/>
      <c r="K296" s="1555"/>
      <c r="L296" s="1556"/>
      <c r="M296" s="1556"/>
      <c r="N296" s="1556"/>
      <c r="O296" s="1556"/>
    </row>
    <row r="297" spans="3:15">
      <c r="C297" s="1554"/>
      <c r="D297" s="1554"/>
      <c r="E297" s="1554"/>
      <c r="F297" s="1555"/>
      <c r="G297" s="1555"/>
      <c r="H297" s="1555"/>
      <c r="I297" s="1555"/>
      <c r="J297" s="1555"/>
      <c r="K297" s="1555"/>
      <c r="L297" s="1556"/>
      <c r="M297" s="1556"/>
      <c r="N297" s="1556"/>
      <c r="O297" s="1556"/>
    </row>
    <row r="298" spans="3:15">
      <c r="C298" s="1554"/>
      <c r="D298" s="1554"/>
      <c r="E298" s="1554"/>
      <c r="F298" s="1555"/>
      <c r="G298" s="1555"/>
      <c r="H298" s="1555"/>
      <c r="I298" s="1555"/>
      <c r="J298" s="1555"/>
      <c r="K298" s="1555"/>
      <c r="L298" s="1556"/>
      <c r="M298" s="1556"/>
      <c r="N298" s="1556"/>
      <c r="O298" s="1556"/>
    </row>
    <row r="299" spans="3:15">
      <c r="C299" s="1554"/>
      <c r="D299" s="1554"/>
      <c r="E299" s="1554"/>
      <c r="F299" s="1555"/>
      <c r="G299" s="1555"/>
      <c r="H299" s="1555"/>
      <c r="I299" s="1555"/>
      <c r="J299" s="1555"/>
      <c r="K299" s="1555"/>
      <c r="L299" s="1556"/>
      <c r="M299" s="1556"/>
      <c r="N299" s="1556"/>
      <c r="O299" s="1556"/>
    </row>
    <row r="300" spans="3:15">
      <c r="C300" s="1554"/>
      <c r="D300" s="1554"/>
      <c r="E300" s="1554"/>
      <c r="F300" s="1555"/>
      <c r="G300" s="1555"/>
      <c r="H300" s="1555"/>
      <c r="I300" s="1555"/>
      <c r="J300" s="1555"/>
      <c r="K300" s="1555"/>
      <c r="L300" s="1556"/>
      <c r="M300" s="1556"/>
      <c r="N300" s="1556"/>
      <c r="O300" s="1556"/>
    </row>
    <row r="301" spans="3:15">
      <c r="C301" s="1554"/>
      <c r="D301" s="1554"/>
      <c r="E301" s="1554"/>
      <c r="F301" s="1555"/>
      <c r="G301" s="1555"/>
      <c r="H301" s="1555"/>
      <c r="I301" s="1555"/>
      <c r="J301" s="1555"/>
      <c r="K301" s="1555"/>
      <c r="L301" s="1556"/>
      <c r="M301" s="1556"/>
      <c r="N301" s="1556"/>
      <c r="O301" s="1556"/>
    </row>
    <row r="302" spans="3:15">
      <c r="C302" s="1554"/>
      <c r="D302" s="1554"/>
      <c r="E302" s="1554"/>
      <c r="F302" s="1555"/>
      <c r="G302" s="1555"/>
      <c r="H302" s="1555"/>
      <c r="I302" s="1555"/>
      <c r="J302" s="1555"/>
      <c r="K302" s="1555"/>
      <c r="L302" s="1556"/>
      <c r="M302" s="1556"/>
      <c r="N302" s="1556"/>
      <c r="O302" s="1556"/>
    </row>
    <row r="303" spans="3:15">
      <c r="C303" s="1554"/>
      <c r="D303" s="1554"/>
      <c r="E303" s="1554"/>
      <c r="F303" s="1555"/>
      <c r="G303" s="1555"/>
      <c r="H303" s="1555"/>
      <c r="I303" s="1555"/>
      <c r="J303" s="1555"/>
      <c r="K303" s="1555"/>
      <c r="L303" s="1556"/>
      <c r="M303" s="1556"/>
      <c r="N303" s="1556"/>
      <c r="O303" s="1556"/>
    </row>
    <row r="304" spans="3:15">
      <c r="C304" s="1554"/>
      <c r="D304" s="1554"/>
      <c r="E304" s="1554"/>
      <c r="F304" s="1555"/>
      <c r="G304" s="1555"/>
      <c r="H304" s="1555"/>
      <c r="I304" s="1555"/>
      <c r="J304" s="1555"/>
      <c r="K304" s="1555"/>
      <c r="L304" s="1556"/>
      <c r="M304" s="1556"/>
      <c r="N304" s="1556"/>
      <c r="O304" s="1556"/>
    </row>
    <row r="305" spans="3:15">
      <c r="C305" s="1554"/>
      <c r="D305" s="1554"/>
      <c r="E305" s="1554"/>
      <c r="F305" s="1555"/>
      <c r="G305" s="1555"/>
      <c r="H305" s="1555"/>
      <c r="I305" s="1555"/>
      <c r="J305" s="1555"/>
      <c r="K305" s="1555"/>
      <c r="L305" s="1556"/>
      <c r="M305" s="1556"/>
      <c r="N305" s="1556"/>
      <c r="O305" s="1556"/>
    </row>
    <row r="306" spans="3:15">
      <c r="C306" s="1554"/>
      <c r="D306" s="1554"/>
      <c r="E306" s="1554"/>
      <c r="F306" s="1555"/>
      <c r="G306" s="1555"/>
      <c r="H306" s="1555"/>
      <c r="I306" s="1555"/>
      <c r="J306" s="1555"/>
      <c r="K306" s="1555"/>
      <c r="L306" s="1556"/>
      <c r="M306" s="1556"/>
      <c r="N306" s="1556"/>
      <c r="O306" s="1556"/>
    </row>
    <row r="307" spans="3:15">
      <c r="C307" s="1554"/>
      <c r="D307" s="1554"/>
      <c r="E307" s="1554"/>
      <c r="F307" s="1555"/>
      <c r="G307" s="1555"/>
      <c r="H307" s="1555"/>
      <c r="I307" s="1555"/>
      <c r="J307" s="1555"/>
      <c r="K307" s="1555"/>
      <c r="L307" s="1556"/>
      <c r="M307" s="1556"/>
      <c r="N307" s="1556"/>
      <c r="O307" s="1556"/>
    </row>
    <row r="308" spans="3:15">
      <c r="C308" s="1554"/>
      <c r="D308" s="1554"/>
      <c r="E308" s="1554"/>
      <c r="F308" s="1555"/>
      <c r="G308" s="1555"/>
      <c r="H308" s="1555"/>
      <c r="I308" s="1555"/>
      <c r="J308" s="1555"/>
      <c r="K308" s="1555"/>
      <c r="L308" s="1556"/>
      <c r="M308" s="1556"/>
      <c r="N308" s="1556"/>
      <c r="O308" s="1556"/>
    </row>
    <row r="309" spans="3:15">
      <c r="C309" s="1554"/>
      <c r="D309" s="1554"/>
      <c r="E309" s="1554"/>
      <c r="F309" s="1555"/>
      <c r="G309" s="1555"/>
      <c r="H309" s="1555"/>
      <c r="I309" s="1555"/>
      <c r="J309" s="1555"/>
      <c r="K309" s="1555"/>
      <c r="L309" s="1556"/>
      <c r="M309" s="1556"/>
      <c r="N309" s="1556"/>
      <c r="O309" s="1556"/>
    </row>
    <row r="310" spans="3:15">
      <c r="C310" s="1554"/>
      <c r="D310" s="1554"/>
      <c r="E310" s="1554"/>
      <c r="F310" s="1555"/>
      <c r="G310" s="1555"/>
      <c r="H310" s="1555"/>
      <c r="I310" s="1555"/>
      <c r="J310" s="1555"/>
      <c r="K310" s="1555"/>
      <c r="L310" s="1556"/>
      <c r="M310" s="1556"/>
      <c r="N310" s="1556"/>
      <c r="O310" s="1556"/>
    </row>
    <row r="311" spans="3:15">
      <c r="C311" s="1554"/>
      <c r="D311" s="1554"/>
      <c r="E311" s="1554"/>
      <c r="F311" s="1555"/>
      <c r="G311" s="1555"/>
      <c r="H311" s="1555"/>
      <c r="I311" s="1555"/>
      <c r="J311" s="1555"/>
      <c r="K311" s="1555"/>
      <c r="L311" s="1556"/>
      <c r="M311" s="1556"/>
      <c r="N311" s="1556"/>
      <c r="O311" s="1556"/>
    </row>
    <row r="312" spans="3:15">
      <c r="C312" s="1554"/>
      <c r="D312" s="1554"/>
      <c r="E312" s="1554"/>
      <c r="F312" s="1555"/>
      <c r="G312" s="1555"/>
      <c r="H312" s="1555"/>
      <c r="I312" s="1555"/>
      <c r="J312" s="1555"/>
      <c r="K312" s="1555"/>
      <c r="L312" s="1556"/>
      <c r="M312" s="1556"/>
      <c r="N312" s="1556"/>
      <c r="O312" s="1556"/>
    </row>
    <row r="313" spans="3:15">
      <c r="C313" s="1554"/>
      <c r="D313" s="1554"/>
      <c r="E313" s="1554"/>
      <c r="F313" s="1555"/>
      <c r="G313" s="1555"/>
      <c r="H313" s="1555"/>
      <c r="I313" s="1555"/>
      <c r="J313" s="1555"/>
      <c r="K313" s="1555"/>
      <c r="L313" s="1556"/>
      <c r="M313" s="1556"/>
      <c r="N313" s="1556"/>
      <c r="O313" s="1556"/>
    </row>
    <row r="314" spans="3:15">
      <c r="C314" s="1554"/>
      <c r="D314" s="1554"/>
      <c r="E314" s="1554"/>
      <c r="F314" s="1555"/>
      <c r="G314" s="1555"/>
      <c r="H314" s="1555"/>
      <c r="I314" s="1555"/>
      <c r="J314" s="1555"/>
      <c r="K314" s="1555"/>
      <c r="L314" s="1556"/>
      <c r="M314" s="1556"/>
      <c r="N314" s="1556"/>
      <c r="O314" s="1556"/>
    </row>
    <row r="315" spans="3:15">
      <c r="C315" s="1554"/>
      <c r="D315" s="1554"/>
      <c r="E315" s="1554"/>
      <c r="F315" s="1555"/>
      <c r="G315" s="1555"/>
      <c r="H315" s="1555"/>
      <c r="I315" s="1555"/>
      <c r="J315" s="1555"/>
      <c r="K315" s="1555"/>
      <c r="L315" s="1556"/>
      <c r="M315" s="1556"/>
      <c r="N315" s="1556"/>
      <c r="O315" s="1556"/>
    </row>
    <row r="316" spans="3:15">
      <c r="C316" s="1554"/>
      <c r="D316" s="1554"/>
      <c r="E316" s="1554"/>
      <c r="F316" s="1555"/>
      <c r="G316" s="1555"/>
      <c r="H316" s="1555"/>
      <c r="I316" s="1555"/>
      <c r="J316" s="1555"/>
      <c r="K316" s="1555"/>
      <c r="L316" s="1556"/>
      <c r="M316" s="1556"/>
      <c r="N316" s="1556"/>
      <c r="O316" s="1556"/>
    </row>
    <row r="317" spans="3:15">
      <c r="C317" s="1554"/>
      <c r="D317" s="1554"/>
      <c r="E317" s="1554"/>
      <c r="F317" s="1555"/>
      <c r="G317" s="1555"/>
      <c r="H317" s="1555"/>
      <c r="I317" s="1555"/>
      <c r="J317" s="1555"/>
      <c r="K317" s="1555"/>
      <c r="L317" s="1556"/>
      <c r="M317" s="1556"/>
      <c r="N317" s="1556"/>
      <c r="O317" s="1556"/>
    </row>
    <row r="318" spans="3:15">
      <c r="C318" s="1554"/>
      <c r="D318" s="1554"/>
      <c r="E318" s="1554"/>
      <c r="F318" s="1555"/>
      <c r="G318" s="1555"/>
      <c r="H318" s="1555"/>
      <c r="I318" s="1555"/>
      <c r="J318" s="1555"/>
      <c r="K318" s="1555"/>
      <c r="L318" s="1556"/>
      <c r="M318" s="1556"/>
      <c r="N318" s="1556"/>
      <c r="O318" s="1556"/>
    </row>
    <row r="319" spans="3:15">
      <c r="C319" s="1554"/>
      <c r="D319" s="1554"/>
      <c r="E319" s="1554"/>
      <c r="F319" s="1555"/>
      <c r="G319" s="1555"/>
      <c r="H319" s="1555"/>
      <c r="I319" s="1555"/>
      <c r="J319" s="1555"/>
      <c r="K319" s="1555"/>
      <c r="L319" s="1556"/>
      <c r="M319" s="1556"/>
      <c r="N319" s="1556"/>
      <c r="O319" s="1556"/>
    </row>
    <row r="320" spans="3:15">
      <c r="C320" s="1554"/>
      <c r="D320" s="1554"/>
      <c r="E320" s="1554"/>
      <c r="F320" s="1555"/>
      <c r="G320" s="1555"/>
      <c r="H320" s="1555"/>
      <c r="I320" s="1555"/>
      <c r="J320" s="1555"/>
      <c r="K320" s="1555"/>
      <c r="L320" s="1556"/>
      <c r="M320" s="1556"/>
      <c r="N320" s="1556"/>
      <c r="O320" s="1556"/>
    </row>
    <row r="321" spans="3:15">
      <c r="C321" s="1554"/>
      <c r="D321" s="1554"/>
      <c r="E321" s="1554"/>
      <c r="F321" s="1555"/>
      <c r="G321" s="1555"/>
      <c r="H321" s="1555"/>
      <c r="I321" s="1555"/>
      <c r="J321" s="1555"/>
      <c r="K321" s="1555"/>
      <c r="L321" s="1556"/>
      <c r="M321" s="1556"/>
      <c r="N321" s="1556"/>
      <c r="O321" s="1556"/>
    </row>
    <row r="322" spans="3:15">
      <c r="C322" s="1554"/>
      <c r="D322" s="1554"/>
      <c r="E322" s="1554"/>
      <c r="F322" s="1555"/>
      <c r="G322" s="1555"/>
      <c r="H322" s="1555"/>
      <c r="I322" s="1555"/>
      <c r="J322" s="1555"/>
      <c r="K322" s="1555"/>
      <c r="L322" s="1556"/>
      <c r="M322" s="1556"/>
      <c r="N322" s="1556"/>
      <c r="O322" s="1556"/>
    </row>
    <row r="323" spans="3:15">
      <c r="C323" s="1554"/>
      <c r="D323" s="1554"/>
      <c r="E323" s="1554"/>
      <c r="F323" s="1555"/>
      <c r="G323" s="1555"/>
      <c r="H323" s="1555"/>
      <c r="I323" s="1555"/>
      <c r="J323" s="1555"/>
      <c r="K323" s="1555"/>
      <c r="L323" s="1556"/>
      <c r="M323" s="1556"/>
      <c r="N323" s="1556"/>
      <c r="O323" s="1556"/>
    </row>
    <row r="324" spans="3:15">
      <c r="C324" s="1554"/>
      <c r="D324" s="1554"/>
      <c r="E324" s="1554"/>
      <c r="F324" s="1555"/>
      <c r="G324" s="1555"/>
      <c r="H324" s="1555"/>
      <c r="I324" s="1555"/>
      <c r="J324" s="1555"/>
      <c r="K324" s="1555"/>
      <c r="L324" s="1556"/>
      <c r="M324" s="1556"/>
      <c r="N324" s="1556"/>
      <c r="O324" s="1556"/>
    </row>
    <row r="325" spans="3:15">
      <c r="C325" s="1554"/>
      <c r="D325" s="1554"/>
      <c r="E325" s="1554"/>
      <c r="F325" s="1555"/>
      <c r="G325" s="1555"/>
      <c r="H325" s="1555"/>
      <c r="I325" s="1555"/>
      <c r="J325" s="1555"/>
      <c r="K325" s="1555"/>
      <c r="L325" s="1556"/>
      <c r="M325" s="1556"/>
      <c r="N325" s="1556"/>
      <c r="O325" s="1556"/>
    </row>
    <row r="326" spans="3:15">
      <c r="C326" s="1554"/>
      <c r="D326" s="1554"/>
      <c r="E326" s="1554"/>
      <c r="F326" s="1555"/>
      <c r="G326" s="1555"/>
      <c r="H326" s="1555"/>
      <c r="I326" s="1555"/>
      <c r="J326" s="1555"/>
      <c r="K326" s="1555"/>
      <c r="L326" s="1556"/>
      <c r="M326" s="1556"/>
      <c r="N326" s="1556"/>
      <c r="O326" s="1556"/>
    </row>
    <row r="327" spans="3:15">
      <c r="C327" s="1554"/>
      <c r="D327" s="1554"/>
      <c r="E327" s="1554"/>
      <c r="F327" s="1555"/>
      <c r="G327" s="1555"/>
      <c r="H327" s="1555"/>
      <c r="I327" s="1555"/>
      <c r="J327" s="1555"/>
      <c r="K327" s="1555"/>
      <c r="L327" s="1556"/>
      <c r="M327" s="1556"/>
      <c r="N327" s="1556"/>
      <c r="O327" s="1556"/>
    </row>
    <row r="328" spans="3:15">
      <c r="C328" s="1554"/>
      <c r="D328" s="1554"/>
      <c r="E328" s="1554"/>
      <c r="F328" s="1555"/>
      <c r="G328" s="1555"/>
      <c r="H328" s="1555"/>
      <c r="I328" s="1555"/>
      <c r="J328" s="1555"/>
      <c r="K328" s="1555"/>
      <c r="L328" s="1556"/>
      <c r="M328" s="1556"/>
      <c r="N328" s="1556"/>
      <c r="O328" s="1556"/>
    </row>
    <row r="329" spans="3:15">
      <c r="C329" s="1554"/>
      <c r="D329" s="1554"/>
      <c r="E329" s="1554"/>
      <c r="F329" s="1555"/>
      <c r="G329" s="1555"/>
      <c r="H329" s="1555"/>
      <c r="I329" s="1555"/>
      <c r="J329" s="1555"/>
      <c r="K329" s="1555"/>
      <c r="L329" s="1556"/>
      <c r="M329" s="1556"/>
      <c r="N329" s="1556"/>
      <c r="O329" s="1556"/>
    </row>
    <row r="330" spans="3:15">
      <c r="C330" s="1554"/>
      <c r="D330" s="1554"/>
      <c r="E330" s="1554"/>
      <c r="F330" s="1555"/>
      <c r="G330" s="1555"/>
      <c r="H330" s="1555"/>
      <c r="I330" s="1555"/>
      <c r="J330" s="1555"/>
      <c r="K330" s="1555"/>
      <c r="L330" s="1556"/>
      <c r="M330" s="1556"/>
      <c r="N330" s="1556"/>
      <c r="O330" s="1556"/>
    </row>
    <row r="331" spans="3:15">
      <c r="C331" s="1554"/>
      <c r="D331" s="1554"/>
      <c r="E331" s="1554"/>
      <c r="F331" s="1555"/>
      <c r="G331" s="1555"/>
      <c r="H331" s="1555"/>
      <c r="I331" s="1555"/>
      <c r="J331" s="1555"/>
      <c r="K331" s="1555"/>
      <c r="L331" s="1556"/>
      <c r="M331" s="1556"/>
      <c r="N331" s="1556"/>
      <c r="O331" s="1556"/>
    </row>
    <row r="332" spans="3:15">
      <c r="C332" s="1554"/>
      <c r="D332" s="1554"/>
      <c r="E332" s="1554"/>
      <c r="F332" s="1555"/>
      <c r="G332" s="1555"/>
      <c r="H332" s="1555"/>
      <c r="I332" s="1555"/>
      <c r="J332" s="1555"/>
      <c r="K332" s="1555"/>
      <c r="L332" s="1556"/>
      <c r="M332" s="1556"/>
      <c r="N332" s="1556"/>
      <c r="O332" s="1556"/>
    </row>
    <row r="333" spans="3:15">
      <c r="C333" s="1554"/>
      <c r="D333" s="1554"/>
      <c r="E333" s="1554"/>
      <c r="F333" s="1555"/>
      <c r="G333" s="1555"/>
      <c r="H333" s="1555"/>
      <c r="I333" s="1555"/>
      <c r="J333" s="1555"/>
      <c r="K333" s="1555"/>
      <c r="L333" s="1556"/>
      <c r="M333" s="1556"/>
      <c r="N333" s="1556"/>
      <c r="O333" s="1556"/>
    </row>
    <row r="334" spans="3:15">
      <c r="C334" s="1554"/>
      <c r="D334" s="1554"/>
      <c r="E334" s="1554"/>
      <c r="F334" s="1555"/>
      <c r="G334" s="1555"/>
      <c r="H334" s="1555"/>
      <c r="I334" s="1555"/>
      <c r="J334" s="1555"/>
      <c r="K334" s="1555"/>
      <c r="L334" s="1556"/>
      <c r="M334" s="1556"/>
      <c r="N334" s="1556"/>
      <c r="O334" s="1556"/>
    </row>
    <row r="335" spans="3:15">
      <c r="C335" s="1554"/>
      <c r="D335" s="1554"/>
      <c r="E335" s="1554"/>
      <c r="F335" s="1555"/>
      <c r="G335" s="1555"/>
      <c r="H335" s="1555"/>
      <c r="I335" s="1555"/>
      <c r="J335" s="1555"/>
      <c r="K335" s="1555"/>
      <c r="L335" s="1556"/>
      <c r="M335" s="1556"/>
      <c r="N335" s="1556"/>
      <c r="O335" s="1556"/>
    </row>
    <row r="336" spans="3:15">
      <c r="C336" s="1554"/>
      <c r="D336" s="1554"/>
      <c r="E336" s="1554"/>
      <c r="F336" s="1555"/>
      <c r="G336" s="1555"/>
      <c r="H336" s="1555"/>
      <c r="I336" s="1555"/>
      <c r="J336" s="1555"/>
      <c r="K336" s="1555"/>
      <c r="L336" s="1556"/>
      <c r="M336" s="1556"/>
      <c r="N336" s="1556"/>
      <c r="O336" s="1556"/>
    </row>
    <row r="337" spans="3:15">
      <c r="C337" s="1554"/>
      <c r="D337" s="1554"/>
      <c r="E337" s="1554"/>
      <c r="F337" s="1555"/>
      <c r="G337" s="1555"/>
      <c r="H337" s="1555"/>
      <c r="I337" s="1555"/>
      <c r="J337" s="1555"/>
      <c r="K337" s="1555"/>
      <c r="L337" s="1556"/>
      <c r="M337" s="1556"/>
      <c r="N337" s="1556"/>
      <c r="O337" s="1556"/>
    </row>
    <row r="338" spans="3:15">
      <c r="F338" s="1555"/>
      <c r="G338" s="1555"/>
      <c r="H338" s="1555"/>
      <c r="I338" s="1555"/>
      <c r="J338" s="1555"/>
      <c r="K338" s="1555"/>
      <c r="L338" s="1556"/>
      <c r="M338" s="1556"/>
      <c r="N338" s="1556"/>
      <c r="O338" s="1556"/>
    </row>
  </sheetData>
  <mergeCells count="8">
    <mergeCell ref="C73:AD73"/>
    <mergeCell ref="C74:AD74"/>
    <mergeCell ref="F1:AD1"/>
    <mergeCell ref="AB3:AD3"/>
    <mergeCell ref="F6:R6"/>
    <mergeCell ref="T6:AD6"/>
    <mergeCell ref="C35:D35"/>
    <mergeCell ref="C59:D59"/>
  </mergeCells>
  <printOptions horizontalCentered="1"/>
  <pageMargins left="0.15748031496062992" right="0.15748031496062992" top="0.19685039370078741" bottom="0.19685039370078741" header="0" footer="0"/>
  <pageSetup paperSize="9" orientation="portrait" r:id="rId1"/>
  <headerFooter alignWithMargins="0"/>
  <drawing r:id="rId2"/>
</worksheet>
</file>

<file path=xl/worksheets/sheet19.xml><?xml version="1.0" encoding="utf-8"?>
<worksheet xmlns="http://schemas.openxmlformats.org/spreadsheetml/2006/main" xmlns:r="http://schemas.openxmlformats.org/officeDocument/2006/relationships">
  <dimension ref="A1:Q68"/>
  <sheetViews>
    <sheetView zoomScaleNormal="100" workbookViewId="0"/>
  </sheetViews>
  <sheetFormatPr defaultRowHeight="12.75"/>
  <cols>
    <col min="1" max="1" width="1" style="147" customWidth="1"/>
    <col min="2" max="2" width="2.5703125" style="147" customWidth="1"/>
    <col min="3" max="3" width="1" style="147" customWidth="1"/>
    <col min="4" max="4" width="13" style="147" customWidth="1"/>
    <col min="5" max="5" width="0.85546875" style="147" customWidth="1"/>
    <col min="6" max="6" width="16" style="147" customWidth="1"/>
    <col min="7" max="7" width="0.5703125" style="147" customWidth="1"/>
    <col min="8" max="8" width="16" style="147" customWidth="1"/>
    <col min="9" max="9" width="0.5703125" style="147" customWidth="1"/>
    <col min="10" max="12" width="15.7109375" style="147" customWidth="1"/>
    <col min="13" max="13" width="0.85546875" style="147" customWidth="1"/>
    <col min="14" max="14" width="2.5703125" style="147" customWidth="1"/>
    <col min="15" max="15" width="1" style="147" customWidth="1"/>
    <col min="16" max="16" width="9.140625" style="320"/>
    <col min="17" max="245" width="9.140625" style="147"/>
    <col min="246" max="246" width="1" style="147" customWidth="1"/>
    <col min="247" max="247" width="2.5703125" style="147" customWidth="1"/>
    <col min="248" max="248" width="2.42578125" style="147" customWidth="1"/>
    <col min="249" max="249" width="11.42578125" style="147" customWidth="1"/>
    <col min="250" max="250" width="1.140625" style="147" customWidth="1"/>
    <col min="251" max="251" width="12.85546875" style="147" customWidth="1"/>
    <col min="252" max="252" width="1.140625" style="147" customWidth="1"/>
    <col min="253" max="254" width="12.85546875" style="147" customWidth="1"/>
    <col min="255" max="255" width="1.140625" style="147" customWidth="1"/>
    <col min="256" max="258" width="12.85546875" style="147" customWidth="1"/>
    <col min="259" max="259" width="0.85546875" style="147" customWidth="1"/>
    <col min="260" max="260" width="2.5703125" style="147" customWidth="1"/>
    <col min="261" max="261" width="1" style="147" customWidth="1"/>
    <col min="262" max="501" width="9.140625" style="147"/>
    <col min="502" max="502" width="1" style="147" customWidth="1"/>
    <col min="503" max="503" width="2.5703125" style="147" customWidth="1"/>
    <col min="504" max="504" width="2.42578125" style="147" customWidth="1"/>
    <col min="505" max="505" width="11.42578125" style="147" customWidth="1"/>
    <col min="506" max="506" width="1.140625" style="147" customWidth="1"/>
    <col min="507" max="507" width="12.85546875" style="147" customWidth="1"/>
    <col min="508" max="508" width="1.140625" style="147" customWidth="1"/>
    <col min="509" max="510" width="12.85546875" style="147" customWidth="1"/>
    <col min="511" max="511" width="1.140625" style="147" customWidth="1"/>
    <col min="512" max="514" width="12.85546875" style="147" customWidth="1"/>
    <col min="515" max="515" width="0.85546875" style="147" customWidth="1"/>
    <col min="516" max="516" width="2.5703125" style="147" customWidth="1"/>
    <col min="517" max="517" width="1" style="147" customWidth="1"/>
    <col min="518" max="757" width="9.140625" style="147"/>
    <col min="758" max="758" width="1" style="147" customWidth="1"/>
    <col min="759" max="759" width="2.5703125" style="147" customWidth="1"/>
    <col min="760" max="760" width="2.42578125" style="147" customWidth="1"/>
    <col min="761" max="761" width="11.42578125" style="147" customWidth="1"/>
    <col min="762" max="762" width="1.140625" style="147" customWidth="1"/>
    <col min="763" max="763" width="12.85546875" style="147" customWidth="1"/>
    <col min="764" max="764" width="1.140625" style="147" customWidth="1"/>
    <col min="765" max="766" width="12.85546875" style="147" customWidth="1"/>
    <col min="767" max="767" width="1.140625" style="147" customWidth="1"/>
    <col min="768" max="770" width="12.85546875" style="147" customWidth="1"/>
    <col min="771" max="771" width="0.85546875" style="147" customWidth="1"/>
    <col min="772" max="772" width="2.5703125" style="147" customWidth="1"/>
    <col min="773" max="773" width="1" style="147" customWidth="1"/>
    <col min="774" max="1013" width="9.140625" style="147"/>
    <col min="1014" max="1014" width="1" style="147" customWidth="1"/>
    <col min="1015" max="1015" width="2.5703125" style="147" customWidth="1"/>
    <col min="1016" max="1016" width="2.42578125" style="147" customWidth="1"/>
    <col min="1017" max="1017" width="11.42578125" style="147" customWidth="1"/>
    <col min="1018" max="1018" width="1.140625" style="147" customWidth="1"/>
    <col min="1019" max="1019" width="12.85546875" style="147" customWidth="1"/>
    <col min="1020" max="1020" width="1.140625" style="147" customWidth="1"/>
    <col min="1021" max="1022" width="12.85546875" style="147" customWidth="1"/>
    <col min="1023" max="1023" width="1.140625" style="147" customWidth="1"/>
    <col min="1024" max="1026" width="12.85546875" style="147" customWidth="1"/>
    <col min="1027" max="1027" width="0.85546875" style="147" customWidth="1"/>
    <col min="1028" max="1028" width="2.5703125" style="147" customWidth="1"/>
    <col min="1029" max="1029" width="1" style="147" customWidth="1"/>
    <col min="1030" max="1269" width="9.140625" style="147"/>
    <col min="1270" max="1270" width="1" style="147" customWidth="1"/>
    <col min="1271" max="1271" width="2.5703125" style="147" customWidth="1"/>
    <col min="1272" max="1272" width="2.42578125" style="147" customWidth="1"/>
    <col min="1273" max="1273" width="11.42578125" style="147" customWidth="1"/>
    <col min="1274" max="1274" width="1.140625" style="147" customWidth="1"/>
    <col min="1275" max="1275" width="12.85546875" style="147" customWidth="1"/>
    <col min="1276" max="1276" width="1.140625" style="147" customWidth="1"/>
    <col min="1277" max="1278" width="12.85546875" style="147" customWidth="1"/>
    <col min="1279" max="1279" width="1.140625" style="147" customWidth="1"/>
    <col min="1280" max="1282" width="12.85546875" style="147" customWidth="1"/>
    <col min="1283" max="1283" width="0.85546875" style="147" customWidth="1"/>
    <col min="1284" max="1284" width="2.5703125" style="147" customWidth="1"/>
    <col min="1285" max="1285" width="1" style="147" customWidth="1"/>
    <col min="1286" max="1525" width="9.140625" style="147"/>
    <col min="1526" max="1526" width="1" style="147" customWidth="1"/>
    <col min="1527" max="1527" width="2.5703125" style="147" customWidth="1"/>
    <col min="1528" max="1528" width="2.42578125" style="147" customWidth="1"/>
    <col min="1529" max="1529" width="11.42578125" style="147" customWidth="1"/>
    <col min="1530" max="1530" width="1.140625" style="147" customWidth="1"/>
    <col min="1531" max="1531" width="12.85546875" style="147" customWidth="1"/>
    <col min="1532" max="1532" width="1.140625" style="147" customWidth="1"/>
    <col min="1533" max="1534" width="12.85546875" style="147" customWidth="1"/>
    <col min="1535" max="1535" width="1.140625" style="147" customWidth="1"/>
    <col min="1536" max="1538" width="12.85546875" style="147" customWidth="1"/>
    <col min="1539" max="1539" width="0.85546875" style="147" customWidth="1"/>
    <col min="1540" max="1540" width="2.5703125" style="147" customWidth="1"/>
    <col min="1541" max="1541" width="1" style="147" customWidth="1"/>
    <col min="1542" max="1781" width="9.140625" style="147"/>
    <col min="1782" max="1782" width="1" style="147" customWidth="1"/>
    <col min="1783" max="1783" width="2.5703125" style="147" customWidth="1"/>
    <col min="1784" max="1784" width="2.42578125" style="147" customWidth="1"/>
    <col min="1785" max="1785" width="11.42578125" style="147" customWidth="1"/>
    <col min="1786" max="1786" width="1.140625" style="147" customWidth="1"/>
    <col min="1787" max="1787" width="12.85546875" style="147" customWidth="1"/>
    <col min="1788" max="1788" width="1.140625" style="147" customWidth="1"/>
    <col min="1789" max="1790" width="12.85546875" style="147" customWidth="1"/>
    <col min="1791" max="1791" width="1.140625" style="147" customWidth="1"/>
    <col min="1792" max="1794" width="12.85546875" style="147" customWidth="1"/>
    <col min="1795" max="1795" width="0.85546875" style="147" customWidth="1"/>
    <col min="1796" max="1796" width="2.5703125" style="147" customWidth="1"/>
    <col min="1797" max="1797" width="1" style="147" customWidth="1"/>
    <col min="1798" max="2037" width="9.140625" style="147"/>
    <col min="2038" max="2038" width="1" style="147" customWidth="1"/>
    <col min="2039" max="2039" width="2.5703125" style="147" customWidth="1"/>
    <col min="2040" max="2040" width="2.42578125" style="147" customWidth="1"/>
    <col min="2041" max="2041" width="11.42578125" style="147" customWidth="1"/>
    <col min="2042" max="2042" width="1.140625" style="147" customWidth="1"/>
    <col min="2043" max="2043" width="12.85546875" style="147" customWidth="1"/>
    <col min="2044" max="2044" width="1.140625" style="147" customWidth="1"/>
    <col min="2045" max="2046" width="12.85546875" style="147" customWidth="1"/>
    <col min="2047" max="2047" width="1.140625" style="147" customWidth="1"/>
    <col min="2048" max="2050" width="12.85546875" style="147" customWidth="1"/>
    <col min="2051" max="2051" width="0.85546875" style="147" customWidth="1"/>
    <col min="2052" max="2052" width="2.5703125" style="147" customWidth="1"/>
    <col min="2053" max="2053" width="1" style="147" customWidth="1"/>
    <col min="2054" max="2293" width="9.140625" style="147"/>
    <col min="2294" max="2294" width="1" style="147" customWidth="1"/>
    <col min="2295" max="2295" width="2.5703125" style="147" customWidth="1"/>
    <col min="2296" max="2296" width="2.42578125" style="147" customWidth="1"/>
    <col min="2297" max="2297" width="11.42578125" style="147" customWidth="1"/>
    <col min="2298" max="2298" width="1.140625" style="147" customWidth="1"/>
    <col min="2299" max="2299" width="12.85546875" style="147" customWidth="1"/>
    <col min="2300" max="2300" width="1.140625" style="147" customWidth="1"/>
    <col min="2301" max="2302" width="12.85546875" style="147" customWidth="1"/>
    <col min="2303" max="2303" width="1.140625" style="147" customWidth="1"/>
    <col min="2304" max="2306" width="12.85546875" style="147" customWidth="1"/>
    <col min="2307" max="2307" width="0.85546875" style="147" customWidth="1"/>
    <col min="2308" max="2308" width="2.5703125" style="147" customWidth="1"/>
    <col min="2309" max="2309" width="1" style="147" customWidth="1"/>
    <col min="2310" max="2549" width="9.140625" style="147"/>
    <col min="2550" max="2550" width="1" style="147" customWidth="1"/>
    <col min="2551" max="2551" width="2.5703125" style="147" customWidth="1"/>
    <col min="2552" max="2552" width="2.42578125" style="147" customWidth="1"/>
    <col min="2553" max="2553" width="11.42578125" style="147" customWidth="1"/>
    <col min="2554" max="2554" width="1.140625" style="147" customWidth="1"/>
    <col min="2555" max="2555" width="12.85546875" style="147" customWidth="1"/>
    <col min="2556" max="2556" width="1.140625" style="147" customWidth="1"/>
    <col min="2557" max="2558" width="12.85546875" style="147" customWidth="1"/>
    <col min="2559" max="2559" width="1.140625" style="147" customWidth="1"/>
    <col min="2560" max="2562" width="12.85546875" style="147" customWidth="1"/>
    <col min="2563" max="2563" width="0.85546875" style="147" customWidth="1"/>
    <col min="2564" max="2564" width="2.5703125" style="147" customWidth="1"/>
    <col min="2565" max="2565" width="1" style="147" customWidth="1"/>
    <col min="2566" max="2805" width="9.140625" style="147"/>
    <col min="2806" max="2806" width="1" style="147" customWidth="1"/>
    <col min="2807" max="2807" width="2.5703125" style="147" customWidth="1"/>
    <col min="2808" max="2808" width="2.42578125" style="147" customWidth="1"/>
    <col min="2809" max="2809" width="11.42578125" style="147" customWidth="1"/>
    <col min="2810" max="2810" width="1.140625" style="147" customWidth="1"/>
    <col min="2811" max="2811" width="12.85546875" style="147" customWidth="1"/>
    <col min="2812" max="2812" width="1.140625" style="147" customWidth="1"/>
    <col min="2813" max="2814" width="12.85546875" style="147" customWidth="1"/>
    <col min="2815" max="2815" width="1.140625" style="147" customWidth="1"/>
    <col min="2816" max="2818" width="12.85546875" style="147" customWidth="1"/>
    <col min="2819" max="2819" width="0.85546875" style="147" customWidth="1"/>
    <col min="2820" max="2820" width="2.5703125" style="147" customWidth="1"/>
    <col min="2821" max="2821" width="1" style="147" customWidth="1"/>
    <col min="2822" max="3061" width="9.140625" style="147"/>
    <col min="3062" max="3062" width="1" style="147" customWidth="1"/>
    <col min="3063" max="3063" width="2.5703125" style="147" customWidth="1"/>
    <col min="3064" max="3064" width="2.42578125" style="147" customWidth="1"/>
    <col min="3065" max="3065" width="11.42578125" style="147" customWidth="1"/>
    <col min="3066" max="3066" width="1.140625" style="147" customWidth="1"/>
    <col min="3067" max="3067" width="12.85546875" style="147" customWidth="1"/>
    <col min="3068" max="3068" width="1.140625" style="147" customWidth="1"/>
    <col min="3069" max="3070" width="12.85546875" style="147" customWidth="1"/>
    <col min="3071" max="3071" width="1.140625" style="147" customWidth="1"/>
    <col min="3072" max="3074" width="12.85546875" style="147" customWidth="1"/>
    <col min="3075" max="3075" width="0.85546875" style="147" customWidth="1"/>
    <col min="3076" max="3076" width="2.5703125" style="147" customWidth="1"/>
    <col min="3077" max="3077" width="1" style="147" customWidth="1"/>
    <col min="3078" max="3317" width="9.140625" style="147"/>
    <col min="3318" max="3318" width="1" style="147" customWidth="1"/>
    <col min="3319" max="3319" width="2.5703125" style="147" customWidth="1"/>
    <col min="3320" max="3320" width="2.42578125" style="147" customWidth="1"/>
    <col min="3321" max="3321" width="11.42578125" style="147" customWidth="1"/>
    <col min="3322" max="3322" width="1.140625" style="147" customWidth="1"/>
    <col min="3323" max="3323" width="12.85546875" style="147" customWidth="1"/>
    <col min="3324" max="3324" width="1.140625" style="147" customWidth="1"/>
    <col min="3325" max="3326" width="12.85546875" style="147" customWidth="1"/>
    <col min="3327" max="3327" width="1.140625" style="147" customWidth="1"/>
    <col min="3328" max="3330" width="12.85546875" style="147" customWidth="1"/>
    <col min="3331" max="3331" width="0.85546875" style="147" customWidth="1"/>
    <col min="3332" max="3332" width="2.5703125" style="147" customWidth="1"/>
    <col min="3333" max="3333" width="1" style="147" customWidth="1"/>
    <col min="3334" max="3573" width="9.140625" style="147"/>
    <col min="3574" max="3574" width="1" style="147" customWidth="1"/>
    <col min="3575" max="3575" width="2.5703125" style="147" customWidth="1"/>
    <col min="3576" max="3576" width="2.42578125" style="147" customWidth="1"/>
    <col min="3577" max="3577" width="11.42578125" style="147" customWidth="1"/>
    <col min="3578" max="3578" width="1.140625" style="147" customWidth="1"/>
    <col min="3579" max="3579" width="12.85546875" style="147" customWidth="1"/>
    <col min="3580" max="3580" width="1.140625" style="147" customWidth="1"/>
    <col min="3581" max="3582" width="12.85546875" style="147" customWidth="1"/>
    <col min="3583" max="3583" width="1.140625" style="147" customWidth="1"/>
    <col min="3584" max="3586" width="12.85546875" style="147" customWidth="1"/>
    <col min="3587" max="3587" width="0.85546875" style="147" customWidth="1"/>
    <col min="3588" max="3588" width="2.5703125" style="147" customWidth="1"/>
    <col min="3589" max="3589" width="1" style="147" customWidth="1"/>
    <col min="3590" max="3829" width="9.140625" style="147"/>
    <col min="3830" max="3830" width="1" style="147" customWidth="1"/>
    <col min="3831" max="3831" width="2.5703125" style="147" customWidth="1"/>
    <col min="3832" max="3832" width="2.42578125" style="147" customWidth="1"/>
    <col min="3833" max="3833" width="11.42578125" style="147" customWidth="1"/>
    <col min="3834" max="3834" width="1.140625" style="147" customWidth="1"/>
    <col min="3835" max="3835" width="12.85546875" style="147" customWidth="1"/>
    <col min="3836" max="3836" width="1.140625" style="147" customWidth="1"/>
    <col min="3837" max="3838" width="12.85546875" style="147" customWidth="1"/>
    <col min="3839" max="3839" width="1.140625" style="147" customWidth="1"/>
    <col min="3840" max="3842" width="12.85546875" style="147" customWidth="1"/>
    <col min="3843" max="3843" width="0.85546875" style="147" customWidth="1"/>
    <col min="3844" max="3844" width="2.5703125" style="147" customWidth="1"/>
    <col min="3845" max="3845" width="1" style="147" customWidth="1"/>
    <col min="3846" max="4085" width="9.140625" style="147"/>
    <col min="4086" max="4086" width="1" style="147" customWidth="1"/>
    <col min="4087" max="4087" width="2.5703125" style="147" customWidth="1"/>
    <col min="4088" max="4088" width="2.42578125" style="147" customWidth="1"/>
    <col min="4089" max="4089" width="11.42578125" style="147" customWidth="1"/>
    <col min="4090" max="4090" width="1.140625" style="147" customWidth="1"/>
    <col min="4091" max="4091" width="12.85546875" style="147" customWidth="1"/>
    <col min="4092" max="4092" width="1.140625" style="147" customWidth="1"/>
    <col min="4093" max="4094" width="12.85546875" style="147" customWidth="1"/>
    <col min="4095" max="4095" width="1.140625" style="147" customWidth="1"/>
    <col min="4096" max="4098" width="12.85546875" style="147" customWidth="1"/>
    <col min="4099" max="4099" width="0.85546875" style="147" customWidth="1"/>
    <col min="4100" max="4100" width="2.5703125" style="147" customWidth="1"/>
    <col min="4101" max="4101" width="1" style="147" customWidth="1"/>
    <col min="4102" max="4341" width="9.140625" style="147"/>
    <col min="4342" max="4342" width="1" style="147" customWidth="1"/>
    <col min="4343" max="4343" width="2.5703125" style="147" customWidth="1"/>
    <col min="4344" max="4344" width="2.42578125" style="147" customWidth="1"/>
    <col min="4345" max="4345" width="11.42578125" style="147" customWidth="1"/>
    <col min="4346" max="4346" width="1.140625" style="147" customWidth="1"/>
    <col min="4347" max="4347" width="12.85546875" style="147" customWidth="1"/>
    <col min="4348" max="4348" width="1.140625" style="147" customWidth="1"/>
    <col min="4349" max="4350" width="12.85546875" style="147" customWidth="1"/>
    <col min="4351" max="4351" width="1.140625" style="147" customWidth="1"/>
    <col min="4352" max="4354" width="12.85546875" style="147" customWidth="1"/>
    <col min="4355" max="4355" width="0.85546875" style="147" customWidth="1"/>
    <col min="4356" max="4356" width="2.5703125" style="147" customWidth="1"/>
    <col min="4357" max="4357" width="1" style="147" customWidth="1"/>
    <col min="4358" max="4597" width="9.140625" style="147"/>
    <col min="4598" max="4598" width="1" style="147" customWidth="1"/>
    <col min="4599" max="4599" width="2.5703125" style="147" customWidth="1"/>
    <col min="4600" max="4600" width="2.42578125" style="147" customWidth="1"/>
    <col min="4601" max="4601" width="11.42578125" style="147" customWidth="1"/>
    <col min="4602" max="4602" width="1.140625" style="147" customWidth="1"/>
    <col min="4603" max="4603" width="12.85546875" style="147" customWidth="1"/>
    <col min="4604" max="4604" width="1.140625" style="147" customWidth="1"/>
    <col min="4605" max="4606" width="12.85546875" style="147" customWidth="1"/>
    <col min="4607" max="4607" width="1.140625" style="147" customWidth="1"/>
    <col min="4608" max="4610" width="12.85546875" style="147" customWidth="1"/>
    <col min="4611" max="4611" width="0.85546875" style="147" customWidth="1"/>
    <col min="4612" max="4612" width="2.5703125" style="147" customWidth="1"/>
    <col min="4613" max="4613" width="1" style="147" customWidth="1"/>
    <col min="4614" max="4853" width="9.140625" style="147"/>
    <col min="4854" max="4854" width="1" style="147" customWidth="1"/>
    <col min="4855" max="4855" width="2.5703125" style="147" customWidth="1"/>
    <col min="4856" max="4856" width="2.42578125" style="147" customWidth="1"/>
    <col min="4857" max="4857" width="11.42578125" style="147" customWidth="1"/>
    <col min="4858" max="4858" width="1.140625" style="147" customWidth="1"/>
    <col min="4859" max="4859" width="12.85546875" style="147" customWidth="1"/>
    <col min="4860" max="4860" width="1.140625" style="147" customWidth="1"/>
    <col min="4861" max="4862" width="12.85546875" style="147" customWidth="1"/>
    <col min="4863" max="4863" width="1.140625" style="147" customWidth="1"/>
    <col min="4864" max="4866" width="12.85546875" style="147" customWidth="1"/>
    <col min="4867" max="4867" width="0.85546875" style="147" customWidth="1"/>
    <col min="4868" max="4868" width="2.5703125" style="147" customWidth="1"/>
    <col min="4869" max="4869" width="1" style="147" customWidth="1"/>
    <col min="4870" max="5109" width="9.140625" style="147"/>
    <col min="5110" max="5110" width="1" style="147" customWidth="1"/>
    <col min="5111" max="5111" width="2.5703125" style="147" customWidth="1"/>
    <col min="5112" max="5112" width="2.42578125" style="147" customWidth="1"/>
    <col min="5113" max="5113" width="11.42578125" style="147" customWidth="1"/>
    <col min="5114" max="5114" width="1.140625" style="147" customWidth="1"/>
    <col min="5115" max="5115" width="12.85546875" style="147" customWidth="1"/>
    <col min="5116" max="5116" width="1.140625" style="147" customWidth="1"/>
    <col min="5117" max="5118" width="12.85546875" style="147" customWidth="1"/>
    <col min="5119" max="5119" width="1.140625" style="147" customWidth="1"/>
    <col min="5120" max="5122" width="12.85546875" style="147" customWidth="1"/>
    <col min="5123" max="5123" width="0.85546875" style="147" customWidth="1"/>
    <col min="5124" max="5124" width="2.5703125" style="147" customWidth="1"/>
    <col min="5125" max="5125" width="1" style="147" customWidth="1"/>
    <col min="5126" max="5365" width="9.140625" style="147"/>
    <col min="5366" max="5366" width="1" style="147" customWidth="1"/>
    <col min="5367" max="5367" width="2.5703125" style="147" customWidth="1"/>
    <col min="5368" max="5368" width="2.42578125" style="147" customWidth="1"/>
    <col min="5369" max="5369" width="11.42578125" style="147" customWidth="1"/>
    <col min="5370" max="5370" width="1.140625" style="147" customWidth="1"/>
    <col min="5371" max="5371" width="12.85546875" style="147" customWidth="1"/>
    <col min="5372" max="5372" width="1.140625" style="147" customWidth="1"/>
    <col min="5373" max="5374" width="12.85546875" style="147" customWidth="1"/>
    <col min="5375" max="5375" width="1.140625" style="147" customWidth="1"/>
    <col min="5376" max="5378" width="12.85546875" style="147" customWidth="1"/>
    <col min="5379" max="5379" width="0.85546875" style="147" customWidth="1"/>
    <col min="5380" max="5380" width="2.5703125" style="147" customWidth="1"/>
    <col min="5381" max="5381" width="1" style="147" customWidth="1"/>
    <col min="5382" max="5621" width="9.140625" style="147"/>
    <col min="5622" max="5622" width="1" style="147" customWidth="1"/>
    <col min="5623" max="5623" width="2.5703125" style="147" customWidth="1"/>
    <col min="5624" max="5624" width="2.42578125" style="147" customWidth="1"/>
    <col min="5625" max="5625" width="11.42578125" style="147" customWidth="1"/>
    <col min="5626" max="5626" width="1.140625" style="147" customWidth="1"/>
    <col min="5627" max="5627" width="12.85546875" style="147" customWidth="1"/>
    <col min="5628" max="5628" width="1.140625" style="147" customWidth="1"/>
    <col min="5629" max="5630" width="12.85546875" style="147" customWidth="1"/>
    <col min="5631" max="5631" width="1.140625" style="147" customWidth="1"/>
    <col min="5632" max="5634" width="12.85546875" style="147" customWidth="1"/>
    <col min="5635" max="5635" width="0.85546875" style="147" customWidth="1"/>
    <col min="5636" max="5636" width="2.5703125" style="147" customWidth="1"/>
    <col min="5637" max="5637" width="1" style="147" customWidth="1"/>
    <col min="5638" max="5877" width="9.140625" style="147"/>
    <col min="5878" max="5878" width="1" style="147" customWidth="1"/>
    <col min="5879" max="5879" width="2.5703125" style="147" customWidth="1"/>
    <col min="5880" max="5880" width="2.42578125" style="147" customWidth="1"/>
    <col min="5881" max="5881" width="11.42578125" style="147" customWidth="1"/>
    <col min="5882" max="5882" width="1.140625" style="147" customWidth="1"/>
    <col min="5883" max="5883" width="12.85546875" style="147" customWidth="1"/>
    <col min="5884" max="5884" width="1.140625" style="147" customWidth="1"/>
    <col min="5885" max="5886" width="12.85546875" style="147" customWidth="1"/>
    <col min="5887" max="5887" width="1.140625" style="147" customWidth="1"/>
    <col min="5888" max="5890" width="12.85546875" style="147" customWidth="1"/>
    <col min="5891" max="5891" width="0.85546875" style="147" customWidth="1"/>
    <col min="5892" max="5892" width="2.5703125" style="147" customWidth="1"/>
    <col min="5893" max="5893" width="1" style="147" customWidth="1"/>
    <col min="5894" max="6133" width="9.140625" style="147"/>
    <col min="6134" max="6134" width="1" style="147" customWidth="1"/>
    <col min="6135" max="6135" width="2.5703125" style="147" customWidth="1"/>
    <col min="6136" max="6136" width="2.42578125" style="147" customWidth="1"/>
    <col min="6137" max="6137" width="11.42578125" style="147" customWidth="1"/>
    <col min="6138" max="6138" width="1.140625" style="147" customWidth="1"/>
    <col min="6139" max="6139" width="12.85546875" style="147" customWidth="1"/>
    <col min="6140" max="6140" width="1.140625" style="147" customWidth="1"/>
    <col min="6141" max="6142" width="12.85546875" style="147" customWidth="1"/>
    <col min="6143" max="6143" width="1.140625" style="147" customWidth="1"/>
    <col min="6144" max="6146" width="12.85546875" style="147" customWidth="1"/>
    <col min="6147" max="6147" width="0.85546875" style="147" customWidth="1"/>
    <col min="6148" max="6148" width="2.5703125" style="147" customWidth="1"/>
    <col min="6149" max="6149" width="1" style="147" customWidth="1"/>
    <col min="6150" max="6389" width="9.140625" style="147"/>
    <col min="6390" max="6390" width="1" style="147" customWidth="1"/>
    <col min="6391" max="6391" width="2.5703125" style="147" customWidth="1"/>
    <col min="6392" max="6392" width="2.42578125" style="147" customWidth="1"/>
    <col min="6393" max="6393" width="11.42578125" style="147" customWidth="1"/>
    <col min="6394" max="6394" width="1.140625" style="147" customWidth="1"/>
    <col min="6395" max="6395" width="12.85546875" style="147" customWidth="1"/>
    <col min="6396" max="6396" width="1.140625" style="147" customWidth="1"/>
    <col min="6397" max="6398" width="12.85546875" style="147" customWidth="1"/>
    <col min="6399" max="6399" width="1.140625" style="147" customWidth="1"/>
    <col min="6400" max="6402" width="12.85546875" style="147" customWidth="1"/>
    <col min="6403" max="6403" width="0.85546875" style="147" customWidth="1"/>
    <col min="6404" max="6404" width="2.5703125" style="147" customWidth="1"/>
    <col min="6405" max="6405" width="1" style="147" customWidth="1"/>
    <col min="6406" max="6645" width="9.140625" style="147"/>
    <col min="6646" max="6646" width="1" style="147" customWidth="1"/>
    <col min="6647" max="6647" width="2.5703125" style="147" customWidth="1"/>
    <col min="6648" max="6648" width="2.42578125" style="147" customWidth="1"/>
    <col min="6649" max="6649" width="11.42578125" style="147" customWidth="1"/>
    <col min="6650" max="6650" width="1.140625" style="147" customWidth="1"/>
    <col min="6651" max="6651" width="12.85546875" style="147" customWidth="1"/>
    <col min="6652" max="6652" width="1.140625" style="147" customWidth="1"/>
    <col min="6653" max="6654" width="12.85546875" style="147" customWidth="1"/>
    <col min="6655" max="6655" width="1.140625" style="147" customWidth="1"/>
    <col min="6656" max="6658" width="12.85546875" style="147" customWidth="1"/>
    <col min="6659" max="6659" width="0.85546875" style="147" customWidth="1"/>
    <col min="6660" max="6660" width="2.5703125" style="147" customWidth="1"/>
    <col min="6661" max="6661" width="1" style="147" customWidth="1"/>
    <col min="6662" max="6901" width="9.140625" style="147"/>
    <col min="6902" max="6902" width="1" style="147" customWidth="1"/>
    <col min="6903" max="6903" width="2.5703125" style="147" customWidth="1"/>
    <col min="6904" max="6904" width="2.42578125" style="147" customWidth="1"/>
    <col min="6905" max="6905" width="11.42578125" style="147" customWidth="1"/>
    <col min="6906" max="6906" width="1.140625" style="147" customWidth="1"/>
    <col min="6907" max="6907" width="12.85546875" style="147" customWidth="1"/>
    <col min="6908" max="6908" width="1.140625" style="147" customWidth="1"/>
    <col min="6909" max="6910" width="12.85546875" style="147" customWidth="1"/>
    <col min="6911" max="6911" width="1.140625" style="147" customWidth="1"/>
    <col min="6912" max="6914" width="12.85546875" style="147" customWidth="1"/>
    <col min="6915" max="6915" width="0.85546875" style="147" customWidth="1"/>
    <col min="6916" max="6916" width="2.5703125" style="147" customWidth="1"/>
    <col min="6917" max="6917" width="1" style="147" customWidth="1"/>
    <col min="6918" max="7157" width="9.140625" style="147"/>
    <col min="7158" max="7158" width="1" style="147" customWidth="1"/>
    <col min="7159" max="7159" width="2.5703125" style="147" customWidth="1"/>
    <col min="7160" max="7160" width="2.42578125" style="147" customWidth="1"/>
    <col min="7161" max="7161" width="11.42578125" style="147" customWidth="1"/>
    <col min="7162" max="7162" width="1.140625" style="147" customWidth="1"/>
    <col min="7163" max="7163" width="12.85546875" style="147" customWidth="1"/>
    <col min="7164" max="7164" width="1.140625" style="147" customWidth="1"/>
    <col min="7165" max="7166" width="12.85546875" style="147" customWidth="1"/>
    <col min="7167" max="7167" width="1.140625" style="147" customWidth="1"/>
    <col min="7168" max="7170" width="12.85546875" style="147" customWidth="1"/>
    <col min="7171" max="7171" width="0.85546875" style="147" customWidth="1"/>
    <col min="7172" max="7172" width="2.5703125" style="147" customWidth="1"/>
    <col min="7173" max="7173" width="1" style="147" customWidth="1"/>
    <col min="7174" max="7413" width="9.140625" style="147"/>
    <col min="7414" max="7414" width="1" style="147" customWidth="1"/>
    <col min="7415" max="7415" width="2.5703125" style="147" customWidth="1"/>
    <col min="7416" max="7416" width="2.42578125" style="147" customWidth="1"/>
    <col min="7417" max="7417" width="11.42578125" style="147" customWidth="1"/>
    <col min="7418" max="7418" width="1.140625" style="147" customWidth="1"/>
    <col min="7419" max="7419" width="12.85546875" style="147" customWidth="1"/>
    <col min="7420" max="7420" width="1.140625" style="147" customWidth="1"/>
    <col min="7421" max="7422" width="12.85546875" style="147" customWidth="1"/>
    <col min="7423" max="7423" width="1.140625" style="147" customWidth="1"/>
    <col min="7424" max="7426" width="12.85546875" style="147" customWidth="1"/>
    <col min="7427" max="7427" width="0.85546875" style="147" customWidth="1"/>
    <col min="7428" max="7428" width="2.5703125" style="147" customWidth="1"/>
    <col min="7429" max="7429" width="1" style="147" customWidth="1"/>
    <col min="7430" max="7669" width="9.140625" style="147"/>
    <col min="7670" max="7670" width="1" style="147" customWidth="1"/>
    <col min="7671" max="7671" width="2.5703125" style="147" customWidth="1"/>
    <col min="7672" max="7672" width="2.42578125" style="147" customWidth="1"/>
    <col min="7673" max="7673" width="11.42578125" style="147" customWidth="1"/>
    <col min="7674" max="7674" width="1.140625" style="147" customWidth="1"/>
    <col min="7675" max="7675" width="12.85546875" style="147" customWidth="1"/>
    <col min="7676" max="7676" width="1.140625" style="147" customWidth="1"/>
    <col min="7677" max="7678" width="12.85546875" style="147" customWidth="1"/>
    <col min="7679" max="7679" width="1.140625" style="147" customWidth="1"/>
    <col min="7680" max="7682" width="12.85546875" style="147" customWidth="1"/>
    <col min="7683" max="7683" width="0.85546875" style="147" customWidth="1"/>
    <col min="7684" max="7684" width="2.5703125" style="147" customWidth="1"/>
    <col min="7685" max="7685" width="1" style="147" customWidth="1"/>
    <col min="7686" max="7925" width="9.140625" style="147"/>
    <col min="7926" max="7926" width="1" style="147" customWidth="1"/>
    <col min="7927" max="7927" width="2.5703125" style="147" customWidth="1"/>
    <col min="7928" max="7928" width="2.42578125" style="147" customWidth="1"/>
    <col min="7929" max="7929" width="11.42578125" style="147" customWidth="1"/>
    <col min="7930" max="7930" width="1.140625" style="147" customWidth="1"/>
    <col min="7931" max="7931" width="12.85546875" style="147" customWidth="1"/>
    <col min="7932" max="7932" width="1.140625" style="147" customWidth="1"/>
    <col min="7933" max="7934" width="12.85546875" style="147" customWidth="1"/>
    <col min="7935" max="7935" width="1.140625" style="147" customWidth="1"/>
    <col min="7936" max="7938" width="12.85546875" style="147" customWidth="1"/>
    <col min="7939" max="7939" width="0.85546875" style="147" customWidth="1"/>
    <col min="7940" max="7940" width="2.5703125" style="147" customWidth="1"/>
    <col min="7941" max="7941" width="1" style="147" customWidth="1"/>
    <col min="7942" max="8181" width="9.140625" style="147"/>
    <col min="8182" max="8182" width="1" style="147" customWidth="1"/>
    <col min="8183" max="8183" width="2.5703125" style="147" customWidth="1"/>
    <col min="8184" max="8184" width="2.42578125" style="147" customWidth="1"/>
    <col min="8185" max="8185" width="11.42578125" style="147" customWidth="1"/>
    <col min="8186" max="8186" width="1.140625" style="147" customWidth="1"/>
    <col min="8187" max="8187" width="12.85546875" style="147" customWidth="1"/>
    <col min="8188" max="8188" width="1.140625" style="147" customWidth="1"/>
    <col min="8189" max="8190" width="12.85546875" style="147" customWidth="1"/>
    <col min="8191" max="8191" width="1.140625" style="147" customWidth="1"/>
    <col min="8192" max="8194" width="12.85546875" style="147" customWidth="1"/>
    <col min="8195" max="8195" width="0.85546875" style="147" customWidth="1"/>
    <col min="8196" max="8196" width="2.5703125" style="147" customWidth="1"/>
    <col min="8197" max="8197" width="1" style="147" customWidth="1"/>
    <col min="8198" max="8437" width="9.140625" style="147"/>
    <col min="8438" max="8438" width="1" style="147" customWidth="1"/>
    <col min="8439" max="8439" width="2.5703125" style="147" customWidth="1"/>
    <col min="8440" max="8440" width="2.42578125" style="147" customWidth="1"/>
    <col min="8441" max="8441" width="11.42578125" style="147" customWidth="1"/>
    <col min="8442" max="8442" width="1.140625" style="147" customWidth="1"/>
    <col min="8443" max="8443" width="12.85546875" style="147" customWidth="1"/>
    <col min="8444" max="8444" width="1.140625" style="147" customWidth="1"/>
    <col min="8445" max="8446" width="12.85546875" style="147" customWidth="1"/>
    <col min="8447" max="8447" width="1.140625" style="147" customWidth="1"/>
    <col min="8448" max="8450" width="12.85546875" style="147" customWidth="1"/>
    <col min="8451" max="8451" width="0.85546875" style="147" customWidth="1"/>
    <col min="8452" max="8452" width="2.5703125" style="147" customWidth="1"/>
    <col min="8453" max="8453" width="1" style="147" customWidth="1"/>
    <col min="8454" max="8693" width="9.140625" style="147"/>
    <col min="8694" max="8694" width="1" style="147" customWidth="1"/>
    <col min="8695" max="8695" width="2.5703125" style="147" customWidth="1"/>
    <col min="8696" max="8696" width="2.42578125" style="147" customWidth="1"/>
    <col min="8697" max="8697" width="11.42578125" style="147" customWidth="1"/>
    <col min="8698" max="8698" width="1.140625" style="147" customWidth="1"/>
    <col min="8699" max="8699" width="12.85546875" style="147" customWidth="1"/>
    <col min="8700" max="8700" width="1.140625" style="147" customWidth="1"/>
    <col min="8701" max="8702" width="12.85546875" style="147" customWidth="1"/>
    <col min="8703" max="8703" width="1.140625" style="147" customWidth="1"/>
    <col min="8704" max="8706" width="12.85546875" style="147" customWidth="1"/>
    <col min="8707" max="8707" width="0.85546875" style="147" customWidth="1"/>
    <col min="8708" max="8708" width="2.5703125" style="147" customWidth="1"/>
    <col min="8709" max="8709" width="1" style="147" customWidth="1"/>
    <col min="8710" max="8949" width="9.140625" style="147"/>
    <col min="8950" max="8950" width="1" style="147" customWidth="1"/>
    <col min="8951" max="8951" width="2.5703125" style="147" customWidth="1"/>
    <col min="8952" max="8952" width="2.42578125" style="147" customWidth="1"/>
    <col min="8953" max="8953" width="11.42578125" style="147" customWidth="1"/>
    <col min="8954" max="8954" width="1.140625" style="147" customWidth="1"/>
    <col min="8955" max="8955" width="12.85546875" style="147" customWidth="1"/>
    <col min="8956" max="8956" width="1.140625" style="147" customWidth="1"/>
    <col min="8957" max="8958" width="12.85546875" style="147" customWidth="1"/>
    <col min="8959" max="8959" width="1.140625" style="147" customWidth="1"/>
    <col min="8960" max="8962" width="12.85546875" style="147" customWidth="1"/>
    <col min="8963" max="8963" width="0.85546875" style="147" customWidth="1"/>
    <col min="8964" max="8964" width="2.5703125" style="147" customWidth="1"/>
    <col min="8965" max="8965" width="1" style="147" customWidth="1"/>
    <col min="8966" max="9205" width="9.140625" style="147"/>
    <col min="9206" max="9206" width="1" style="147" customWidth="1"/>
    <col min="9207" max="9207" width="2.5703125" style="147" customWidth="1"/>
    <col min="9208" max="9208" width="2.42578125" style="147" customWidth="1"/>
    <col min="9209" max="9209" width="11.42578125" style="147" customWidth="1"/>
    <col min="9210" max="9210" width="1.140625" style="147" customWidth="1"/>
    <col min="9211" max="9211" width="12.85546875" style="147" customWidth="1"/>
    <col min="9212" max="9212" width="1.140625" style="147" customWidth="1"/>
    <col min="9213" max="9214" width="12.85546875" style="147" customWidth="1"/>
    <col min="9215" max="9215" width="1.140625" style="147" customWidth="1"/>
    <col min="9216" max="9218" width="12.85546875" style="147" customWidth="1"/>
    <col min="9219" max="9219" width="0.85546875" style="147" customWidth="1"/>
    <col min="9220" max="9220" width="2.5703125" style="147" customWidth="1"/>
    <col min="9221" max="9221" width="1" style="147" customWidth="1"/>
    <col min="9222" max="9461" width="9.140625" style="147"/>
    <col min="9462" max="9462" width="1" style="147" customWidth="1"/>
    <col min="9463" max="9463" width="2.5703125" style="147" customWidth="1"/>
    <col min="9464" max="9464" width="2.42578125" style="147" customWidth="1"/>
    <col min="9465" max="9465" width="11.42578125" style="147" customWidth="1"/>
    <col min="9466" max="9466" width="1.140625" style="147" customWidth="1"/>
    <col min="9467" max="9467" width="12.85546875" style="147" customWidth="1"/>
    <col min="9468" max="9468" width="1.140625" style="147" customWidth="1"/>
    <col min="9469" max="9470" width="12.85546875" style="147" customWidth="1"/>
    <col min="9471" max="9471" width="1.140625" style="147" customWidth="1"/>
    <col min="9472" max="9474" width="12.85546875" style="147" customWidth="1"/>
    <col min="9475" max="9475" width="0.85546875" style="147" customWidth="1"/>
    <col min="9476" max="9476" width="2.5703125" style="147" customWidth="1"/>
    <col min="9477" max="9477" width="1" style="147" customWidth="1"/>
    <col min="9478" max="9717" width="9.140625" style="147"/>
    <col min="9718" max="9718" width="1" style="147" customWidth="1"/>
    <col min="9719" max="9719" width="2.5703125" style="147" customWidth="1"/>
    <col min="9720" max="9720" width="2.42578125" style="147" customWidth="1"/>
    <col min="9721" max="9721" width="11.42578125" style="147" customWidth="1"/>
    <col min="9722" max="9722" width="1.140625" style="147" customWidth="1"/>
    <col min="9723" max="9723" width="12.85546875" style="147" customWidth="1"/>
    <col min="9724" max="9724" width="1.140625" style="147" customWidth="1"/>
    <col min="9725" max="9726" width="12.85546875" style="147" customWidth="1"/>
    <col min="9727" max="9727" width="1.140625" style="147" customWidth="1"/>
    <col min="9728" max="9730" width="12.85546875" style="147" customWidth="1"/>
    <col min="9731" max="9731" width="0.85546875" style="147" customWidth="1"/>
    <col min="9732" max="9732" width="2.5703125" style="147" customWidth="1"/>
    <col min="9733" max="9733" width="1" style="147" customWidth="1"/>
    <col min="9734" max="9973" width="9.140625" style="147"/>
    <col min="9974" max="9974" width="1" style="147" customWidth="1"/>
    <col min="9975" max="9975" width="2.5703125" style="147" customWidth="1"/>
    <col min="9976" max="9976" width="2.42578125" style="147" customWidth="1"/>
    <col min="9977" max="9977" width="11.42578125" style="147" customWidth="1"/>
    <col min="9978" max="9978" width="1.140625" style="147" customWidth="1"/>
    <col min="9979" max="9979" width="12.85546875" style="147" customWidth="1"/>
    <col min="9980" max="9980" width="1.140625" style="147" customWidth="1"/>
    <col min="9981" max="9982" width="12.85546875" style="147" customWidth="1"/>
    <col min="9983" max="9983" width="1.140625" style="147" customWidth="1"/>
    <col min="9984" max="9986" width="12.85546875" style="147" customWidth="1"/>
    <col min="9987" max="9987" width="0.85546875" style="147" customWidth="1"/>
    <col min="9988" max="9988" width="2.5703125" style="147" customWidth="1"/>
    <col min="9989" max="9989" width="1" style="147" customWidth="1"/>
    <col min="9990" max="10229" width="9.140625" style="147"/>
    <col min="10230" max="10230" width="1" style="147" customWidth="1"/>
    <col min="10231" max="10231" width="2.5703125" style="147" customWidth="1"/>
    <col min="10232" max="10232" width="2.42578125" style="147" customWidth="1"/>
    <col min="10233" max="10233" width="11.42578125" style="147" customWidth="1"/>
    <col min="10234" max="10234" width="1.140625" style="147" customWidth="1"/>
    <col min="10235" max="10235" width="12.85546875" style="147" customWidth="1"/>
    <col min="10236" max="10236" width="1.140625" style="147" customWidth="1"/>
    <col min="10237" max="10238" width="12.85546875" style="147" customWidth="1"/>
    <col min="10239" max="10239" width="1.140625" style="147" customWidth="1"/>
    <col min="10240" max="10242" width="12.85546875" style="147" customWidth="1"/>
    <col min="10243" max="10243" width="0.85546875" style="147" customWidth="1"/>
    <col min="10244" max="10244" width="2.5703125" style="147" customWidth="1"/>
    <col min="10245" max="10245" width="1" style="147" customWidth="1"/>
    <col min="10246" max="10485" width="9.140625" style="147"/>
    <col min="10486" max="10486" width="1" style="147" customWidth="1"/>
    <col min="10487" max="10487" width="2.5703125" style="147" customWidth="1"/>
    <col min="10488" max="10488" width="2.42578125" style="147" customWidth="1"/>
    <col min="10489" max="10489" width="11.42578125" style="147" customWidth="1"/>
    <col min="10490" max="10490" width="1.140625" style="147" customWidth="1"/>
    <col min="10491" max="10491" width="12.85546875" style="147" customWidth="1"/>
    <col min="10492" max="10492" width="1.140625" style="147" customWidth="1"/>
    <col min="10493" max="10494" width="12.85546875" style="147" customWidth="1"/>
    <col min="10495" max="10495" width="1.140625" style="147" customWidth="1"/>
    <col min="10496" max="10498" width="12.85546875" style="147" customWidth="1"/>
    <col min="10499" max="10499" width="0.85546875" style="147" customWidth="1"/>
    <col min="10500" max="10500" width="2.5703125" style="147" customWidth="1"/>
    <col min="10501" max="10501" width="1" style="147" customWidth="1"/>
    <col min="10502" max="10741" width="9.140625" style="147"/>
    <col min="10742" max="10742" width="1" style="147" customWidth="1"/>
    <col min="10743" max="10743" width="2.5703125" style="147" customWidth="1"/>
    <col min="10744" max="10744" width="2.42578125" style="147" customWidth="1"/>
    <col min="10745" max="10745" width="11.42578125" style="147" customWidth="1"/>
    <col min="10746" max="10746" width="1.140625" style="147" customWidth="1"/>
    <col min="10747" max="10747" width="12.85546875" style="147" customWidth="1"/>
    <col min="10748" max="10748" width="1.140625" style="147" customWidth="1"/>
    <col min="10749" max="10750" width="12.85546875" style="147" customWidth="1"/>
    <col min="10751" max="10751" width="1.140625" style="147" customWidth="1"/>
    <col min="10752" max="10754" width="12.85546875" style="147" customWidth="1"/>
    <col min="10755" max="10755" width="0.85546875" style="147" customWidth="1"/>
    <col min="10756" max="10756" width="2.5703125" style="147" customWidth="1"/>
    <col min="10757" max="10757" width="1" style="147" customWidth="1"/>
    <col min="10758" max="10997" width="9.140625" style="147"/>
    <col min="10998" max="10998" width="1" style="147" customWidth="1"/>
    <col min="10999" max="10999" width="2.5703125" style="147" customWidth="1"/>
    <col min="11000" max="11000" width="2.42578125" style="147" customWidth="1"/>
    <col min="11001" max="11001" width="11.42578125" style="147" customWidth="1"/>
    <col min="11002" max="11002" width="1.140625" style="147" customWidth="1"/>
    <col min="11003" max="11003" width="12.85546875" style="147" customWidth="1"/>
    <col min="11004" max="11004" width="1.140625" style="147" customWidth="1"/>
    <col min="11005" max="11006" width="12.85546875" style="147" customWidth="1"/>
    <col min="11007" max="11007" width="1.140625" style="147" customWidth="1"/>
    <col min="11008" max="11010" width="12.85546875" style="147" customWidth="1"/>
    <col min="11011" max="11011" width="0.85546875" style="147" customWidth="1"/>
    <col min="11012" max="11012" width="2.5703125" style="147" customWidth="1"/>
    <col min="11013" max="11013" width="1" style="147" customWidth="1"/>
    <col min="11014" max="11253" width="9.140625" style="147"/>
    <col min="11254" max="11254" width="1" style="147" customWidth="1"/>
    <col min="11255" max="11255" width="2.5703125" style="147" customWidth="1"/>
    <col min="11256" max="11256" width="2.42578125" style="147" customWidth="1"/>
    <col min="11257" max="11257" width="11.42578125" style="147" customWidth="1"/>
    <col min="11258" max="11258" width="1.140625" style="147" customWidth="1"/>
    <col min="11259" max="11259" width="12.85546875" style="147" customWidth="1"/>
    <col min="11260" max="11260" width="1.140625" style="147" customWidth="1"/>
    <col min="11261" max="11262" width="12.85546875" style="147" customWidth="1"/>
    <col min="11263" max="11263" width="1.140625" style="147" customWidth="1"/>
    <col min="11264" max="11266" width="12.85546875" style="147" customWidth="1"/>
    <col min="11267" max="11267" width="0.85546875" style="147" customWidth="1"/>
    <col min="11268" max="11268" width="2.5703125" style="147" customWidth="1"/>
    <col min="11269" max="11269" width="1" style="147" customWidth="1"/>
    <col min="11270" max="11509" width="9.140625" style="147"/>
    <col min="11510" max="11510" width="1" style="147" customWidth="1"/>
    <col min="11511" max="11511" width="2.5703125" style="147" customWidth="1"/>
    <col min="11512" max="11512" width="2.42578125" style="147" customWidth="1"/>
    <col min="11513" max="11513" width="11.42578125" style="147" customWidth="1"/>
    <col min="11514" max="11514" width="1.140625" style="147" customWidth="1"/>
    <col min="11515" max="11515" width="12.85546875" style="147" customWidth="1"/>
    <col min="11516" max="11516" width="1.140625" style="147" customWidth="1"/>
    <col min="11517" max="11518" width="12.85546875" style="147" customWidth="1"/>
    <col min="11519" max="11519" width="1.140625" style="147" customWidth="1"/>
    <col min="11520" max="11522" width="12.85546875" style="147" customWidth="1"/>
    <col min="11523" max="11523" width="0.85546875" style="147" customWidth="1"/>
    <col min="11524" max="11524" width="2.5703125" style="147" customWidth="1"/>
    <col min="11525" max="11525" width="1" style="147" customWidth="1"/>
    <col min="11526" max="11765" width="9.140625" style="147"/>
    <col min="11766" max="11766" width="1" style="147" customWidth="1"/>
    <col min="11767" max="11767" width="2.5703125" style="147" customWidth="1"/>
    <col min="11768" max="11768" width="2.42578125" style="147" customWidth="1"/>
    <col min="11769" max="11769" width="11.42578125" style="147" customWidth="1"/>
    <col min="11770" max="11770" width="1.140625" style="147" customWidth="1"/>
    <col min="11771" max="11771" width="12.85546875" style="147" customWidth="1"/>
    <col min="11772" max="11772" width="1.140625" style="147" customWidth="1"/>
    <col min="11773" max="11774" width="12.85546875" style="147" customWidth="1"/>
    <col min="11775" max="11775" width="1.140625" style="147" customWidth="1"/>
    <col min="11776" max="11778" width="12.85546875" style="147" customWidth="1"/>
    <col min="11779" max="11779" width="0.85546875" style="147" customWidth="1"/>
    <col min="11780" max="11780" width="2.5703125" style="147" customWidth="1"/>
    <col min="11781" max="11781" width="1" style="147" customWidth="1"/>
    <col min="11782" max="12021" width="9.140625" style="147"/>
    <col min="12022" max="12022" width="1" style="147" customWidth="1"/>
    <col min="12023" max="12023" width="2.5703125" style="147" customWidth="1"/>
    <col min="12024" max="12024" width="2.42578125" style="147" customWidth="1"/>
    <col min="12025" max="12025" width="11.42578125" style="147" customWidth="1"/>
    <col min="12026" max="12026" width="1.140625" style="147" customWidth="1"/>
    <col min="12027" max="12027" width="12.85546875" style="147" customWidth="1"/>
    <col min="12028" max="12028" width="1.140625" style="147" customWidth="1"/>
    <col min="12029" max="12030" width="12.85546875" style="147" customWidth="1"/>
    <col min="12031" max="12031" width="1.140625" style="147" customWidth="1"/>
    <col min="12032" max="12034" width="12.85546875" style="147" customWidth="1"/>
    <col min="12035" max="12035" width="0.85546875" style="147" customWidth="1"/>
    <col min="12036" max="12036" width="2.5703125" style="147" customWidth="1"/>
    <col min="12037" max="12037" width="1" style="147" customWidth="1"/>
    <col min="12038" max="12277" width="9.140625" style="147"/>
    <col min="12278" max="12278" width="1" style="147" customWidth="1"/>
    <col min="12279" max="12279" width="2.5703125" style="147" customWidth="1"/>
    <col min="12280" max="12280" width="2.42578125" style="147" customWidth="1"/>
    <col min="12281" max="12281" width="11.42578125" style="147" customWidth="1"/>
    <col min="12282" max="12282" width="1.140625" style="147" customWidth="1"/>
    <col min="12283" max="12283" width="12.85546875" style="147" customWidth="1"/>
    <col min="12284" max="12284" width="1.140625" style="147" customWidth="1"/>
    <col min="12285" max="12286" width="12.85546875" style="147" customWidth="1"/>
    <col min="12287" max="12287" width="1.140625" style="147" customWidth="1"/>
    <col min="12288" max="12290" width="12.85546875" style="147" customWidth="1"/>
    <col min="12291" max="12291" width="0.85546875" style="147" customWidth="1"/>
    <col min="12292" max="12292" width="2.5703125" style="147" customWidth="1"/>
    <col min="12293" max="12293" width="1" style="147" customWidth="1"/>
    <col min="12294" max="12533" width="9.140625" style="147"/>
    <col min="12534" max="12534" width="1" style="147" customWidth="1"/>
    <col min="12535" max="12535" width="2.5703125" style="147" customWidth="1"/>
    <col min="12536" max="12536" width="2.42578125" style="147" customWidth="1"/>
    <col min="12537" max="12537" width="11.42578125" style="147" customWidth="1"/>
    <col min="12538" max="12538" width="1.140625" style="147" customWidth="1"/>
    <col min="12539" max="12539" width="12.85546875" style="147" customWidth="1"/>
    <col min="12540" max="12540" width="1.140625" style="147" customWidth="1"/>
    <col min="12541" max="12542" width="12.85546875" style="147" customWidth="1"/>
    <col min="12543" max="12543" width="1.140625" style="147" customWidth="1"/>
    <col min="12544" max="12546" width="12.85546875" style="147" customWidth="1"/>
    <col min="12547" max="12547" width="0.85546875" style="147" customWidth="1"/>
    <col min="12548" max="12548" width="2.5703125" style="147" customWidth="1"/>
    <col min="12549" max="12549" width="1" style="147" customWidth="1"/>
    <col min="12550" max="12789" width="9.140625" style="147"/>
    <col min="12790" max="12790" width="1" style="147" customWidth="1"/>
    <col min="12791" max="12791" width="2.5703125" style="147" customWidth="1"/>
    <col min="12792" max="12792" width="2.42578125" style="147" customWidth="1"/>
    <col min="12793" max="12793" width="11.42578125" style="147" customWidth="1"/>
    <col min="12794" max="12794" width="1.140625" style="147" customWidth="1"/>
    <col min="12795" max="12795" width="12.85546875" style="147" customWidth="1"/>
    <col min="12796" max="12796" width="1.140625" style="147" customWidth="1"/>
    <col min="12797" max="12798" width="12.85546875" style="147" customWidth="1"/>
    <col min="12799" max="12799" width="1.140625" style="147" customWidth="1"/>
    <col min="12800" max="12802" width="12.85546875" style="147" customWidth="1"/>
    <col min="12803" max="12803" width="0.85546875" style="147" customWidth="1"/>
    <col min="12804" max="12804" width="2.5703125" style="147" customWidth="1"/>
    <col min="12805" max="12805" width="1" style="147" customWidth="1"/>
    <col min="12806" max="13045" width="9.140625" style="147"/>
    <col min="13046" max="13046" width="1" style="147" customWidth="1"/>
    <col min="13047" max="13047" width="2.5703125" style="147" customWidth="1"/>
    <col min="13048" max="13048" width="2.42578125" style="147" customWidth="1"/>
    <col min="13049" max="13049" width="11.42578125" style="147" customWidth="1"/>
    <col min="13050" max="13050" width="1.140625" style="147" customWidth="1"/>
    <col min="13051" max="13051" width="12.85546875" style="147" customWidth="1"/>
    <col min="13052" max="13052" width="1.140625" style="147" customWidth="1"/>
    <col min="13053" max="13054" width="12.85546875" style="147" customWidth="1"/>
    <col min="13055" max="13055" width="1.140625" style="147" customWidth="1"/>
    <col min="13056" max="13058" width="12.85546875" style="147" customWidth="1"/>
    <col min="13059" max="13059" width="0.85546875" style="147" customWidth="1"/>
    <col min="13060" max="13060" width="2.5703125" style="147" customWidth="1"/>
    <col min="13061" max="13061" width="1" style="147" customWidth="1"/>
    <col min="13062" max="13301" width="9.140625" style="147"/>
    <col min="13302" max="13302" width="1" style="147" customWidth="1"/>
    <col min="13303" max="13303" width="2.5703125" style="147" customWidth="1"/>
    <col min="13304" max="13304" width="2.42578125" style="147" customWidth="1"/>
    <col min="13305" max="13305" width="11.42578125" style="147" customWidth="1"/>
    <col min="13306" max="13306" width="1.140625" style="147" customWidth="1"/>
    <col min="13307" max="13307" width="12.85546875" style="147" customWidth="1"/>
    <col min="13308" max="13308" width="1.140625" style="147" customWidth="1"/>
    <col min="13309" max="13310" width="12.85546875" style="147" customWidth="1"/>
    <col min="13311" max="13311" width="1.140625" style="147" customWidth="1"/>
    <col min="13312" max="13314" width="12.85546875" style="147" customWidth="1"/>
    <col min="13315" max="13315" width="0.85546875" style="147" customWidth="1"/>
    <col min="13316" max="13316" width="2.5703125" style="147" customWidth="1"/>
    <col min="13317" max="13317" width="1" style="147" customWidth="1"/>
    <col min="13318" max="13557" width="9.140625" style="147"/>
    <col min="13558" max="13558" width="1" style="147" customWidth="1"/>
    <col min="13559" max="13559" width="2.5703125" style="147" customWidth="1"/>
    <col min="13560" max="13560" width="2.42578125" style="147" customWidth="1"/>
    <col min="13561" max="13561" width="11.42578125" style="147" customWidth="1"/>
    <col min="13562" max="13562" width="1.140625" style="147" customWidth="1"/>
    <col min="13563" max="13563" width="12.85546875" style="147" customWidth="1"/>
    <col min="13564" max="13564" width="1.140625" style="147" customWidth="1"/>
    <col min="13565" max="13566" width="12.85546875" style="147" customWidth="1"/>
    <col min="13567" max="13567" width="1.140625" style="147" customWidth="1"/>
    <col min="13568" max="13570" width="12.85546875" style="147" customWidth="1"/>
    <col min="13571" max="13571" width="0.85546875" style="147" customWidth="1"/>
    <col min="13572" max="13572" width="2.5703125" style="147" customWidth="1"/>
    <col min="13573" max="13573" width="1" style="147" customWidth="1"/>
    <col min="13574" max="13813" width="9.140625" style="147"/>
    <col min="13814" max="13814" width="1" style="147" customWidth="1"/>
    <col min="13815" max="13815" width="2.5703125" style="147" customWidth="1"/>
    <col min="13816" max="13816" width="2.42578125" style="147" customWidth="1"/>
    <col min="13817" max="13817" width="11.42578125" style="147" customWidth="1"/>
    <col min="13818" max="13818" width="1.140625" style="147" customWidth="1"/>
    <col min="13819" max="13819" width="12.85546875" style="147" customWidth="1"/>
    <col min="13820" max="13820" width="1.140625" style="147" customWidth="1"/>
    <col min="13821" max="13822" width="12.85546875" style="147" customWidth="1"/>
    <col min="13823" max="13823" width="1.140625" style="147" customWidth="1"/>
    <col min="13824" max="13826" width="12.85546875" style="147" customWidth="1"/>
    <col min="13827" max="13827" width="0.85546875" style="147" customWidth="1"/>
    <col min="13828" max="13828" width="2.5703125" style="147" customWidth="1"/>
    <col min="13829" max="13829" width="1" style="147" customWidth="1"/>
    <col min="13830" max="14069" width="9.140625" style="147"/>
    <col min="14070" max="14070" width="1" style="147" customWidth="1"/>
    <col min="14071" max="14071" width="2.5703125" style="147" customWidth="1"/>
    <col min="14072" max="14072" width="2.42578125" style="147" customWidth="1"/>
    <col min="14073" max="14073" width="11.42578125" style="147" customWidth="1"/>
    <col min="14074" max="14074" width="1.140625" style="147" customWidth="1"/>
    <col min="14075" max="14075" width="12.85546875" style="147" customWidth="1"/>
    <col min="14076" max="14076" width="1.140625" style="147" customWidth="1"/>
    <col min="14077" max="14078" width="12.85546875" style="147" customWidth="1"/>
    <col min="14079" max="14079" width="1.140625" style="147" customWidth="1"/>
    <col min="14080" max="14082" width="12.85546875" style="147" customWidth="1"/>
    <col min="14083" max="14083" width="0.85546875" style="147" customWidth="1"/>
    <col min="14084" max="14084" width="2.5703125" style="147" customWidth="1"/>
    <col min="14085" max="14085" width="1" style="147" customWidth="1"/>
    <col min="14086" max="14325" width="9.140625" style="147"/>
    <col min="14326" max="14326" width="1" style="147" customWidth="1"/>
    <col min="14327" max="14327" width="2.5703125" style="147" customWidth="1"/>
    <col min="14328" max="14328" width="2.42578125" style="147" customWidth="1"/>
    <col min="14329" max="14329" width="11.42578125" style="147" customWidth="1"/>
    <col min="14330" max="14330" width="1.140625" style="147" customWidth="1"/>
    <col min="14331" max="14331" width="12.85546875" style="147" customWidth="1"/>
    <col min="14332" max="14332" width="1.140625" style="147" customWidth="1"/>
    <col min="14333" max="14334" width="12.85546875" style="147" customWidth="1"/>
    <col min="14335" max="14335" width="1.140625" style="147" customWidth="1"/>
    <col min="14336" max="14338" width="12.85546875" style="147" customWidth="1"/>
    <col min="14339" max="14339" width="0.85546875" style="147" customWidth="1"/>
    <col min="14340" max="14340" width="2.5703125" style="147" customWidth="1"/>
    <col min="14341" max="14341" width="1" style="147" customWidth="1"/>
    <col min="14342" max="14581" width="9.140625" style="147"/>
    <col min="14582" max="14582" width="1" style="147" customWidth="1"/>
    <col min="14583" max="14583" width="2.5703125" style="147" customWidth="1"/>
    <col min="14584" max="14584" width="2.42578125" style="147" customWidth="1"/>
    <col min="14585" max="14585" width="11.42578125" style="147" customWidth="1"/>
    <col min="14586" max="14586" width="1.140625" style="147" customWidth="1"/>
    <col min="14587" max="14587" width="12.85546875" style="147" customWidth="1"/>
    <col min="14588" max="14588" width="1.140625" style="147" customWidth="1"/>
    <col min="14589" max="14590" width="12.85546875" style="147" customWidth="1"/>
    <col min="14591" max="14591" width="1.140625" style="147" customWidth="1"/>
    <col min="14592" max="14594" width="12.85546875" style="147" customWidth="1"/>
    <col min="14595" max="14595" width="0.85546875" style="147" customWidth="1"/>
    <col min="14596" max="14596" width="2.5703125" style="147" customWidth="1"/>
    <col min="14597" max="14597" width="1" style="147" customWidth="1"/>
    <col min="14598" max="14837" width="9.140625" style="147"/>
    <col min="14838" max="14838" width="1" style="147" customWidth="1"/>
    <col min="14839" max="14839" width="2.5703125" style="147" customWidth="1"/>
    <col min="14840" max="14840" width="2.42578125" style="147" customWidth="1"/>
    <col min="14841" max="14841" width="11.42578125" style="147" customWidth="1"/>
    <col min="14842" max="14842" width="1.140625" style="147" customWidth="1"/>
    <col min="14843" max="14843" width="12.85546875" style="147" customWidth="1"/>
    <col min="14844" max="14844" width="1.140625" style="147" customWidth="1"/>
    <col min="14845" max="14846" width="12.85546875" style="147" customWidth="1"/>
    <col min="14847" max="14847" width="1.140625" style="147" customWidth="1"/>
    <col min="14848" max="14850" width="12.85546875" style="147" customWidth="1"/>
    <col min="14851" max="14851" width="0.85546875" style="147" customWidth="1"/>
    <col min="14852" max="14852" width="2.5703125" style="147" customWidth="1"/>
    <col min="14853" max="14853" width="1" style="147" customWidth="1"/>
    <col min="14854" max="15093" width="9.140625" style="147"/>
    <col min="15094" max="15094" width="1" style="147" customWidth="1"/>
    <col min="15095" max="15095" width="2.5703125" style="147" customWidth="1"/>
    <col min="15096" max="15096" width="2.42578125" style="147" customWidth="1"/>
    <col min="15097" max="15097" width="11.42578125" style="147" customWidth="1"/>
    <col min="15098" max="15098" width="1.140625" style="147" customWidth="1"/>
    <col min="15099" max="15099" width="12.85546875" style="147" customWidth="1"/>
    <col min="15100" max="15100" width="1.140625" style="147" customWidth="1"/>
    <col min="15101" max="15102" width="12.85546875" style="147" customWidth="1"/>
    <col min="15103" max="15103" width="1.140625" style="147" customWidth="1"/>
    <col min="15104" max="15106" width="12.85546875" style="147" customWidth="1"/>
    <col min="15107" max="15107" width="0.85546875" style="147" customWidth="1"/>
    <col min="15108" max="15108" width="2.5703125" style="147" customWidth="1"/>
    <col min="15109" max="15109" width="1" style="147" customWidth="1"/>
    <col min="15110" max="15349" width="9.140625" style="147"/>
    <col min="15350" max="15350" width="1" style="147" customWidth="1"/>
    <col min="15351" max="15351" width="2.5703125" style="147" customWidth="1"/>
    <col min="15352" max="15352" width="2.42578125" style="147" customWidth="1"/>
    <col min="15353" max="15353" width="11.42578125" style="147" customWidth="1"/>
    <col min="15354" max="15354" width="1.140625" style="147" customWidth="1"/>
    <col min="15355" max="15355" width="12.85546875" style="147" customWidth="1"/>
    <col min="15356" max="15356" width="1.140625" style="147" customWidth="1"/>
    <col min="15357" max="15358" width="12.85546875" style="147" customWidth="1"/>
    <col min="15359" max="15359" width="1.140625" style="147" customWidth="1"/>
    <col min="15360" max="15362" width="12.85546875" style="147" customWidth="1"/>
    <col min="15363" max="15363" width="0.85546875" style="147" customWidth="1"/>
    <col min="15364" max="15364" width="2.5703125" style="147" customWidth="1"/>
    <col min="15365" max="15365" width="1" style="147" customWidth="1"/>
    <col min="15366" max="15605" width="9.140625" style="147"/>
    <col min="15606" max="15606" width="1" style="147" customWidth="1"/>
    <col min="15607" max="15607" width="2.5703125" style="147" customWidth="1"/>
    <col min="15608" max="15608" width="2.42578125" style="147" customWidth="1"/>
    <col min="15609" max="15609" width="11.42578125" style="147" customWidth="1"/>
    <col min="15610" max="15610" width="1.140625" style="147" customWidth="1"/>
    <col min="15611" max="15611" width="12.85546875" style="147" customWidth="1"/>
    <col min="15612" max="15612" width="1.140625" style="147" customWidth="1"/>
    <col min="15613" max="15614" width="12.85546875" style="147" customWidth="1"/>
    <col min="15615" max="15615" width="1.140625" style="147" customWidth="1"/>
    <col min="15616" max="15618" width="12.85546875" style="147" customWidth="1"/>
    <col min="15619" max="15619" width="0.85546875" style="147" customWidth="1"/>
    <col min="15620" max="15620" width="2.5703125" style="147" customWidth="1"/>
    <col min="15621" max="15621" width="1" style="147" customWidth="1"/>
    <col min="15622" max="15861" width="9.140625" style="147"/>
    <col min="15862" max="15862" width="1" style="147" customWidth="1"/>
    <col min="15863" max="15863" width="2.5703125" style="147" customWidth="1"/>
    <col min="15864" max="15864" width="2.42578125" style="147" customWidth="1"/>
    <col min="15865" max="15865" width="11.42578125" style="147" customWidth="1"/>
    <col min="15866" max="15866" width="1.140625" style="147" customWidth="1"/>
    <col min="15867" max="15867" width="12.85546875" style="147" customWidth="1"/>
    <col min="15868" max="15868" width="1.140625" style="147" customWidth="1"/>
    <col min="15869" max="15870" width="12.85546875" style="147" customWidth="1"/>
    <col min="15871" max="15871" width="1.140625" style="147" customWidth="1"/>
    <col min="15872" max="15874" width="12.85546875" style="147" customWidth="1"/>
    <col min="15875" max="15875" width="0.85546875" style="147" customWidth="1"/>
    <col min="15876" max="15876" width="2.5703125" style="147" customWidth="1"/>
    <col min="15877" max="15877" width="1" style="147" customWidth="1"/>
    <col min="15878" max="16117" width="9.140625" style="147"/>
    <col min="16118" max="16118" width="1" style="147" customWidth="1"/>
    <col min="16119" max="16119" width="2.5703125" style="147" customWidth="1"/>
    <col min="16120" max="16120" width="2.42578125" style="147" customWidth="1"/>
    <col min="16121" max="16121" width="11.42578125" style="147" customWidth="1"/>
    <col min="16122" max="16122" width="1.140625" style="147" customWidth="1"/>
    <col min="16123" max="16123" width="12.85546875" style="147" customWidth="1"/>
    <col min="16124" max="16124" width="1.140625" style="147" customWidth="1"/>
    <col min="16125" max="16126" width="12.85546875" style="147" customWidth="1"/>
    <col min="16127" max="16127" width="1.140625" style="147" customWidth="1"/>
    <col min="16128" max="16130" width="12.85546875" style="147" customWidth="1"/>
    <col min="16131" max="16131" width="0.85546875" style="147" customWidth="1"/>
    <col min="16132" max="16132" width="2.5703125" style="147" customWidth="1"/>
    <col min="16133" max="16133" width="1" style="147" customWidth="1"/>
    <col min="16134" max="16384" width="9.140625" style="147"/>
  </cols>
  <sheetData>
    <row r="1" spans="1:17" ht="13.5" customHeight="1">
      <c r="A1" s="149"/>
      <c r="B1" s="575"/>
      <c r="C1" s="576" t="s">
        <v>486</v>
      </c>
      <c r="D1" s="577"/>
      <c r="E1" s="149"/>
      <c r="F1" s="149"/>
      <c r="G1" s="149"/>
      <c r="H1" s="149"/>
      <c r="I1" s="149"/>
      <c r="J1" s="149"/>
      <c r="K1" s="149"/>
      <c r="L1" s="512"/>
      <c r="M1" s="149"/>
      <c r="N1" s="149"/>
      <c r="O1" s="146"/>
    </row>
    <row r="2" spans="1:17" ht="6" customHeight="1">
      <c r="A2" s="518"/>
      <c r="B2" s="513"/>
      <c r="C2" s="514"/>
      <c r="D2" s="514"/>
      <c r="E2" s="515"/>
      <c r="F2" s="515"/>
      <c r="G2" s="515"/>
      <c r="H2" s="515"/>
      <c r="I2" s="515"/>
      <c r="J2" s="515"/>
      <c r="K2" s="515"/>
      <c r="L2" s="516"/>
      <c r="M2" s="1079"/>
      <c r="N2" s="517"/>
      <c r="O2" s="146"/>
    </row>
    <row r="3" spans="1:17" ht="6" customHeight="1" thickBot="1">
      <c r="A3" s="518"/>
      <c r="B3" s="518"/>
      <c r="C3" s="149"/>
      <c r="D3" s="149"/>
      <c r="E3" s="149"/>
      <c r="F3" s="149"/>
      <c r="G3" s="149"/>
      <c r="H3" s="149"/>
      <c r="I3" s="149"/>
      <c r="J3" s="149"/>
      <c r="K3" s="149"/>
      <c r="L3" s="149"/>
      <c r="M3" s="149"/>
      <c r="N3" s="519"/>
      <c r="O3" s="146"/>
    </row>
    <row r="4" spans="1:17" s="151" customFormat="1" ht="13.5" customHeight="1" thickBot="1">
      <c r="A4" s="578"/>
      <c r="B4" s="518"/>
      <c r="C4" s="1898" t="s">
        <v>241</v>
      </c>
      <c r="D4" s="1899"/>
      <c r="E4" s="1899"/>
      <c r="F4" s="1899"/>
      <c r="G4" s="1899"/>
      <c r="H4" s="1899"/>
      <c r="I4" s="1899"/>
      <c r="J4" s="1899"/>
      <c r="K4" s="1899"/>
      <c r="L4" s="1899"/>
      <c r="M4" s="1900"/>
      <c r="N4" s="519"/>
      <c r="O4" s="150"/>
      <c r="P4" s="321"/>
    </row>
    <row r="5" spans="1:17" ht="15.75" customHeight="1">
      <c r="A5" s="518"/>
      <c r="B5" s="518"/>
      <c r="C5" s="152" t="s">
        <v>77</v>
      </c>
      <c r="D5" s="153"/>
      <c r="E5" s="153"/>
      <c r="F5" s="153"/>
      <c r="G5" s="153"/>
      <c r="H5" s="153"/>
      <c r="I5" s="153"/>
      <c r="J5" s="153"/>
      <c r="K5" s="153"/>
      <c r="L5" s="153"/>
      <c r="M5" s="1080"/>
      <c r="N5" s="519"/>
      <c r="O5" s="146"/>
    </row>
    <row r="6" spans="1:17" ht="12" customHeight="1">
      <c r="A6" s="518"/>
      <c r="B6" s="518"/>
      <c r="C6" s="153"/>
      <c r="D6" s="153"/>
      <c r="E6" s="153"/>
      <c r="F6" s="154"/>
      <c r="G6" s="155"/>
      <c r="H6" s="154"/>
      <c r="I6" s="155"/>
      <c r="J6" s="154"/>
      <c r="K6" s="154"/>
      <c r="L6" s="154"/>
      <c r="M6" s="1081"/>
      <c r="N6" s="519"/>
      <c r="O6" s="146"/>
    </row>
    <row r="7" spans="1:17" ht="24" customHeight="1">
      <c r="A7" s="518"/>
      <c r="B7" s="518"/>
      <c r="C7" s="1901" t="s">
        <v>623</v>
      </c>
      <c r="D7" s="1902"/>
      <c r="E7" s="153"/>
      <c r="F7" s="156" t="s">
        <v>76</v>
      </c>
      <c r="G7" s="155"/>
      <c r="H7" s="156" t="s">
        <v>242</v>
      </c>
      <c r="I7" s="155"/>
      <c r="J7" s="157" t="s">
        <v>88</v>
      </c>
      <c r="K7" s="157" t="s">
        <v>87</v>
      </c>
      <c r="L7" s="157"/>
      <c r="M7" s="1082"/>
      <c r="N7" s="520"/>
      <c r="O7" s="158"/>
    </row>
    <row r="8" spans="1:17" s="164" customFormat="1" ht="3" customHeight="1">
      <c r="A8" s="579"/>
      <c r="B8" s="518"/>
      <c r="C8" s="159"/>
      <c r="D8" s="160"/>
      <c r="E8" s="160"/>
      <c r="F8" s="161"/>
      <c r="G8" s="155"/>
      <c r="H8" s="162"/>
      <c r="I8" s="155"/>
      <c r="J8" s="160"/>
      <c r="K8" s="160"/>
      <c r="L8" s="160"/>
      <c r="M8" s="160"/>
      <c r="N8" s="521"/>
      <c r="O8" s="163"/>
      <c r="P8" s="1083"/>
    </row>
    <row r="9" spans="1:17" s="168" customFormat="1" ht="12.75" customHeight="1">
      <c r="A9" s="580"/>
      <c r="B9" s="518"/>
      <c r="C9" s="166" t="s">
        <v>243</v>
      </c>
      <c r="D9" s="166"/>
      <c r="E9" s="153"/>
      <c r="F9" s="787">
        <v>5.3</v>
      </c>
      <c r="G9" s="788"/>
      <c r="H9" s="787">
        <v>7.6</v>
      </c>
      <c r="I9" s="788"/>
      <c r="J9" s="787">
        <v>5.6</v>
      </c>
      <c r="K9" s="787">
        <v>5</v>
      </c>
      <c r="L9" s="167">
        <f>+K9/J9</f>
        <v>0.8928571428571429</v>
      </c>
      <c r="M9" s="1084"/>
      <c r="N9" s="522"/>
      <c r="O9" s="165"/>
      <c r="P9" s="1085"/>
      <c r="Q9" s="165"/>
    </row>
    <row r="10" spans="1:17" ht="12.75" customHeight="1">
      <c r="A10" s="518"/>
      <c r="B10" s="518"/>
      <c r="C10" s="166" t="s">
        <v>244</v>
      </c>
      <c r="D10" s="166"/>
      <c r="E10" s="153"/>
      <c r="F10" s="787">
        <v>4.7</v>
      </c>
      <c r="G10" s="788"/>
      <c r="H10" s="787">
        <v>8.6999999999999993</v>
      </c>
      <c r="I10" s="788"/>
      <c r="J10" s="787">
        <v>4.8</v>
      </c>
      <c r="K10" s="787">
        <v>4.7</v>
      </c>
      <c r="L10" s="167">
        <f t="shared" ref="L10:L39" si="0">+K10/J10</f>
        <v>0.97916666666666674</v>
      </c>
      <c r="M10" s="1084"/>
      <c r="N10" s="523"/>
      <c r="O10" s="148"/>
      <c r="P10" s="1086"/>
      <c r="Q10" s="148"/>
    </row>
    <row r="11" spans="1:17" ht="12.75" customHeight="1">
      <c r="A11" s="518"/>
      <c r="B11" s="518"/>
      <c r="C11" s="166" t="s">
        <v>245</v>
      </c>
      <c r="D11" s="166"/>
      <c r="E11" s="153"/>
      <c r="F11" s="787">
        <v>8.6</v>
      </c>
      <c r="G11" s="788"/>
      <c r="H11" s="787">
        <v>22.7</v>
      </c>
      <c r="I11" s="788"/>
      <c r="J11" s="787">
        <v>9</v>
      </c>
      <c r="K11" s="787">
        <v>8.1999999999999993</v>
      </c>
      <c r="L11" s="167">
        <f t="shared" si="0"/>
        <v>0.91111111111111098</v>
      </c>
      <c r="M11" s="1084"/>
      <c r="N11" s="523"/>
      <c r="O11" s="148"/>
      <c r="P11" s="1087"/>
      <c r="Q11" s="148"/>
    </row>
    <row r="12" spans="1:17" ht="12.75" customHeight="1">
      <c r="A12" s="518"/>
      <c r="B12" s="518"/>
      <c r="C12" s="166" t="s">
        <v>576</v>
      </c>
      <c r="D12" s="166"/>
      <c r="E12" s="153"/>
      <c r="F12" s="787">
        <v>16.3</v>
      </c>
      <c r="G12" s="788"/>
      <c r="H12" s="787">
        <v>34.799999999999997</v>
      </c>
      <c r="I12" s="789"/>
      <c r="J12" s="787">
        <v>16.600000000000001</v>
      </c>
      <c r="K12" s="787">
        <v>15.9</v>
      </c>
      <c r="L12" s="167">
        <f t="shared" si="0"/>
        <v>0.95783132530120474</v>
      </c>
      <c r="M12" s="1084"/>
      <c r="N12" s="523"/>
      <c r="O12" s="148"/>
      <c r="P12" s="1087"/>
      <c r="Q12" s="148"/>
    </row>
    <row r="13" spans="1:17" ht="12.75" customHeight="1">
      <c r="A13" s="518"/>
      <c r="B13" s="518"/>
      <c r="C13" s="166" t="s">
        <v>246</v>
      </c>
      <c r="D13" s="166"/>
      <c r="E13" s="153"/>
      <c r="F13" s="787">
        <v>14.2</v>
      </c>
      <c r="G13" s="788"/>
      <c r="H13" s="787">
        <v>34.6</v>
      </c>
      <c r="I13" s="788"/>
      <c r="J13" s="787">
        <v>13.6</v>
      </c>
      <c r="K13" s="787">
        <v>15.1</v>
      </c>
      <c r="L13" s="167">
        <f t="shared" si="0"/>
        <v>1.1102941176470589</v>
      </c>
      <c r="M13" s="1084"/>
      <c r="N13" s="523"/>
      <c r="O13" s="148"/>
      <c r="P13" s="1087"/>
      <c r="Q13" s="148"/>
    </row>
    <row r="14" spans="1:17" ht="12.75" customHeight="1">
      <c r="A14" s="518"/>
      <c r="B14" s="518"/>
      <c r="C14" s="166" t="s">
        <v>577</v>
      </c>
      <c r="D14" s="166"/>
      <c r="E14" s="153"/>
      <c r="F14" s="787">
        <v>11.2</v>
      </c>
      <c r="G14" s="788"/>
      <c r="H14" s="787">
        <v>21.7</v>
      </c>
      <c r="I14" s="789"/>
      <c r="J14" s="787">
        <v>10.3</v>
      </c>
      <c r="K14" s="787">
        <v>12.4</v>
      </c>
      <c r="L14" s="167">
        <f t="shared" si="0"/>
        <v>1.203883495145631</v>
      </c>
      <c r="M14" s="1084"/>
      <c r="N14" s="523"/>
      <c r="O14" s="148"/>
      <c r="P14" s="1086"/>
      <c r="Q14" s="148"/>
    </row>
    <row r="15" spans="1:17" ht="12.75" customHeight="1">
      <c r="A15" s="518"/>
      <c r="B15" s="518"/>
      <c r="C15" s="166" t="s">
        <v>247</v>
      </c>
      <c r="D15" s="166"/>
      <c r="E15" s="153"/>
      <c r="F15" s="787">
        <v>26.9</v>
      </c>
      <c r="G15" s="788"/>
      <c r="H15" s="787">
        <v>56.5</v>
      </c>
      <c r="I15" s="788"/>
      <c r="J15" s="787">
        <v>26.3</v>
      </c>
      <c r="K15" s="787">
        <v>27.6</v>
      </c>
      <c r="L15" s="167">
        <f t="shared" si="0"/>
        <v>1.0494296577946769</v>
      </c>
      <c r="M15" s="1084"/>
      <c r="N15" s="523"/>
      <c r="O15" s="148"/>
      <c r="P15" s="1087"/>
      <c r="Q15" s="148"/>
    </row>
    <row r="16" spans="1:17" ht="12.75" customHeight="1">
      <c r="A16" s="518"/>
      <c r="B16" s="518"/>
      <c r="C16" s="166" t="s">
        <v>578</v>
      </c>
      <c r="D16" s="166"/>
      <c r="E16" s="153"/>
      <c r="F16" s="787">
        <v>8.3000000000000007</v>
      </c>
      <c r="G16" s="789"/>
      <c r="H16" s="787">
        <v>17.399999999999999</v>
      </c>
      <c r="I16" s="789"/>
      <c r="J16" s="787">
        <v>8.1999999999999993</v>
      </c>
      <c r="K16" s="787">
        <v>8.4</v>
      </c>
      <c r="L16" s="167">
        <f t="shared" si="0"/>
        <v>1.024390243902439</v>
      </c>
      <c r="M16" s="1084"/>
      <c r="N16" s="523"/>
      <c r="O16" s="148"/>
      <c r="P16" s="1087"/>
      <c r="Q16" s="148"/>
    </row>
    <row r="17" spans="1:17" ht="12.75" customHeight="1">
      <c r="A17" s="518"/>
      <c r="B17" s="518"/>
      <c r="C17" s="166" t="s">
        <v>248</v>
      </c>
      <c r="D17" s="166"/>
      <c r="E17" s="153"/>
      <c r="F17" s="787">
        <v>8.4</v>
      </c>
      <c r="G17" s="788"/>
      <c r="H17" s="787">
        <v>20.9</v>
      </c>
      <c r="I17" s="788"/>
      <c r="J17" s="787">
        <v>9.1999999999999993</v>
      </c>
      <c r="K17" s="787">
        <v>7.5</v>
      </c>
      <c r="L17" s="167">
        <f t="shared" si="0"/>
        <v>0.81521739130434789</v>
      </c>
      <c r="M17" s="1084"/>
      <c r="N17" s="523"/>
      <c r="O17" s="148"/>
      <c r="P17" s="1087"/>
      <c r="Q17" s="148"/>
    </row>
    <row r="18" spans="1:17" ht="12.75" customHeight="1">
      <c r="A18" s="518"/>
      <c r="B18" s="518"/>
      <c r="C18" s="166" t="s">
        <v>249</v>
      </c>
      <c r="D18" s="166"/>
      <c r="E18" s="153"/>
      <c r="F18" s="787">
        <v>10.9</v>
      </c>
      <c r="G18" s="788"/>
      <c r="H18" s="787">
        <v>25.3</v>
      </c>
      <c r="I18" s="788"/>
      <c r="J18" s="787">
        <v>10.8</v>
      </c>
      <c r="K18" s="787">
        <v>11</v>
      </c>
      <c r="L18" s="167">
        <f t="shared" si="0"/>
        <v>1.0185185185185184</v>
      </c>
      <c r="M18" s="1084"/>
      <c r="N18" s="523"/>
      <c r="O18" s="148"/>
      <c r="P18" s="1087"/>
      <c r="Q18" s="148"/>
    </row>
    <row r="19" spans="1:17" s="171" customFormat="1" ht="12.75" customHeight="1">
      <c r="A19" s="581"/>
      <c r="B19" s="518"/>
      <c r="C19" s="166" t="s">
        <v>579</v>
      </c>
      <c r="D19" s="166"/>
      <c r="E19" s="170"/>
      <c r="F19" s="787">
        <v>26.8</v>
      </c>
      <c r="G19" s="789"/>
      <c r="H19" s="787">
        <v>59.2</v>
      </c>
      <c r="I19" s="789"/>
      <c r="J19" s="787">
        <v>24.1</v>
      </c>
      <c r="K19" s="787">
        <v>30.4</v>
      </c>
      <c r="L19" s="167">
        <f t="shared" si="0"/>
        <v>1.2614107883817427</v>
      </c>
      <c r="M19" s="1088"/>
      <c r="N19" s="524"/>
      <c r="O19" s="169"/>
      <c r="P19" s="1085"/>
      <c r="Q19" s="169"/>
    </row>
    <row r="20" spans="1:17" ht="12.75" customHeight="1">
      <c r="A20" s="518"/>
      <c r="B20" s="518"/>
      <c r="C20" s="166" t="s">
        <v>250</v>
      </c>
      <c r="D20" s="166"/>
      <c r="E20" s="153"/>
      <c r="F20" s="787">
        <v>6.6</v>
      </c>
      <c r="G20" s="788"/>
      <c r="H20" s="787">
        <v>10.6</v>
      </c>
      <c r="I20" s="788"/>
      <c r="J20" s="787">
        <v>7.1</v>
      </c>
      <c r="K20" s="787">
        <v>6.1</v>
      </c>
      <c r="L20" s="167">
        <f t="shared" si="0"/>
        <v>0.85915492957746475</v>
      </c>
      <c r="M20" s="1084"/>
      <c r="N20" s="523"/>
      <c r="O20" s="148"/>
      <c r="P20" s="1087"/>
      <c r="Q20" s="148"/>
    </row>
    <row r="21" spans="1:17" s="173" customFormat="1" ht="12.75" customHeight="1">
      <c r="A21" s="582"/>
      <c r="B21" s="518"/>
      <c r="C21" s="166" t="s">
        <v>251</v>
      </c>
      <c r="D21" s="166"/>
      <c r="E21" s="160"/>
      <c r="F21" s="787">
        <v>13.6</v>
      </c>
      <c r="G21" s="788"/>
      <c r="H21" s="787">
        <v>26.3</v>
      </c>
      <c r="I21" s="788"/>
      <c r="J21" s="787">
        <v>15.6</v>
      </c>
      <c r="K21" s="787">
        <v>11.2</v>
      </c>
      <c r="L21" s="167">
        <f t="shared" si="0"/>
        <v>0.71794871794871795</v>
      </c>
      <c r="M21" s="1088"/>
      <c r="N21" s="525"/>
      <c r="O21" s="172"/>
      <c r="P21" s="1089"/>
      <c r="Q21" s="172"/>
    </row>
    <row r="22" spans="1:17" s="175" customFormat="1" ht="12.75" customHeight="1">
      <c r="A22" s="526"/>
      <c r="B22" s="526"/>
      <c r="C22" s="166" t="s">
        <v>252</v>
      </c>
      <c r="D22" s="166"/>
      <c r="E22" s="153"/>
      <c r="F22" s="787">
        <v>12.2</v>
      </c>
      <c r="G22" s="788"/>
      <c r="H22" s="787">
        <v>38.5</v>
      </c>
      <c r="I22" s="788"/>
      <c r="J22" s="787">
        <v>11.5</v>
      </c>
      <c r="K22" s="787">
        <v>13.2</v>
      </c>
      <c r="L22" s="167">
        <f t="shared" si="0"/>
        <v>1.1478260869565218</v>
      </c>
      <c r="M22" s="1084"/>
      <c r="N22" s="523"/>
      <c r="O22" s="174"/>
      <c r="P22" s="1090"/>
      <c r="Q22" s="174"/>
    </row>
    <row r="23" spans="1:17" ht="12.75" customHeight="1">
      <c r="A23" s="518"/>
      <c r="B23" s="518"/>
      <c r="C23" s="166" t="s">
        <v>253</v>
      </c>
      <c r="D23" s="166"/>
      <c r="E23" s="153"/>
      <c r="F23" s="787">
        <v>5.7</v>
      </c>
      <c r="G23" s="788"/>
      <c r="H23" s="787">
        <v>19.399999999999999</v>
      </c>
      <c r="I23" s="788"/>
      <c r="J23" s="787">
        <v>4.9000000000000004</v>
      </c>
      <c r="K23" s="787">
        <v>6.6</v>
      </c>
      <c r="L23" s="167">
        <f t="shared" si="0"/>
        <v>1.3469387755102038</v>
      </c>
      <c r="M23" s="1084"/>
      <c r="N23" s="523"/>
      <c r="O23" s="148"/>
      <c r="P23" s="1086"/>
      <c r="Q23" s="148"/>
    </row>
    <row r="24" spans="1:17" ht="12.75" customHeight="1">
      <c r="A24" s="518"/>
      <c r="B24" s="518"/>
      <c r="C24" s="166" t="s">
        <v>254</v>
      </c>
      <c r="D24" s="166"/>
      <c r="E24" s="153"/>
      <c r="F24" s="787">
        <v>6.2</v>
      </c>
      <c r="G24" s="788"/>
      <c r="H24" s="787">
        <v>12.1</v>
      </c>
      <c r="I24" s="788"/>
      <c r="J24" s="787">
        <v>6.3</v>
      </c>
      <c r="K24" s="787">
        <v>6</v>
      </c>
      <c r="L24" s="167">
        <f t="shared" si="0"/>
        <v>0.95238095238095244</v>
      </c>
      <c r="M24" s="1084"/>
      <c r="N24" s="523"/>
      <c r="O24" s="148"/>
      <c r="P24" s="1086"/>
      <c r="Q24" s="148"/>
    </row>
    <row r="25" spans="1:17" s="179" customFormat="1" ht="12.75" customHeight="1">
      <c r="A25" s="527"/>
      <c r="B25" s="527"/>
      <c r="C25" s="159" t="s">
        <v>81</v>
      </c>
      <c r="D25" s="159"/>
      <c r="E25" s="177"/>
      <c r="F25" s="790">
        <v>17.600000000000001</v>
      </c>
      <c r="G25" s="791"/>
      <c r="H25" s="790">
        <v>42.1</v>
      </c>
      <c r="I25" s="791"/>
      <c r="J25" s="790">
        <v>17.8</v>
      </c>
      <c r="K25" s="790">
        <v>17.399999999999999</v>
      </c>
      <c r="L25" s="178">
        <f t="shared" si="0"/>
        <v>0.97752808988764028</v>
      </c>
      <c r="M25" s="1088"/>
      <c r="N25" s="528"/>
      <c r="O25" s="176"/>
      <c r="P25" s="1087"/>
      <c r="Q25" s="176"/>
    </row>
    <row r="26" spans="1:17" s="181" customFormat="1" ht="12.75" customHeight="1">
      <c r="A26" s="529"/>
      <c r="B26" s="583"/>
      <c r="C26" s="587" t="s">
        <v>255</v>
      </c>
      <c r="D26" s="587"/>
      <c r="E26" s="588"/>
      <c r="F26" s="792">
        <v>12.2</v>
      </c>
      <c r="G26" s="793"/>
      <c r="H26" s="792">
        <v>23.9</v>
      </c>
      <c r="I26" s="793"/>
      <c r="J26" s="792">
        <v>12</v>
      </c>
      <c r="K26" s="792">
        <v>12.3</v>
      </c>
      <c r="L26" s="574">
        <f t="shared" si="0"/>
        <v>1.0250000000000001</v>
      </c>
      <c r="M26" s="1091"/>
      <c r="N26" s="530"/>
      <c r="O26" s="180"/>
      <c r="P26" s="1092"/>
      <c r="Q26" s="180"/>
    </row>
    <row r="27" spans="1:17" ht="12.75" customHeight="1">
      <c r="A27" s="518"/>
      <c r="B27" s="518"/>
      <c r="C27" s="166" t="s">
        <v>256</v>
      </c>
      <c r="D27" s="166"/>
      <c r="E27" s="153"/>
      <c r="F27" s="787">
        <v>12.7</v>
      </c>
      <c r="G27" s="788"/>
      <c r="H27" s="787">
        <v>26.2</v>
      </c>
      <c r="I27" s="788"/>
      <c r="J27" s="787">
        <v>14</v>
      </c>
      <c r="K27" s="787">
        <v>11.1</v>
      </c>
      <c r="L27" s="167">
        <f t="shared" si="0"/>
        <v>0.79285714285714282</v>
      </c>
      <c r="M27" s="1084"/>
      <c r="N27" s="523"/>
      <c r="O27" s="148"/>
      <c r="P27" s="1087"/>
      <c r="Q27" s="148"/>
    </row>
    <row r="28" spans="1:17" ht="12.75" customHeight="1">
      <c r="A28" s="518"/>
      <c r="B28" s="518"/>
      <c r="C28" s="166" t="s">
        <v>257</v>
      </c>
      <c r="D28" s="166"/>
      <c r="E28" s="153"/>
      <c r="F28" s="787">
        <v>6.8</v>
      </c>
      <c r="G28" s="789"/>
      <c r="H28" s="787">
        <v>11.6</v>
      </c>
      <c r="I28" s="789"/>
      <c r="J28" s="787">
        <v>6.5</v>
      </c>
      <c r="K28" s="787">
        <v>7</v>
      </c>
      <c r="L28" s="167">
        <f t="shared" si="0"/>
        <v>1.0769230769230769</v>
      </c>
      <c r="M28" s="1084"/>
      <c r="N28" s="523"/>
      <c r="O28" s="148"/>
      <c r="P28" s="1087"/>
      <c r="Q28" s="148"/>
    </row>
    <row r="29" spans="1:17" ht="12.75" customHeight="1">
      <c r="A29" s="518"/>
      <c r="B29" s="518"/>
      <c r="C29" s="166" t="s">
        <v>580</v>
      </c>
      <c r="D29" s="166"/>
      <c r="E29" s="182"/>
      <c r="F29" s="787">
        <v>10.5</v>
      </c>
      <c r="G29" s="788"/>
      <c r="H29" s="787">
        <v>27.6</v>
      </c>
      <c r="I29" s="788"/>
      <c r="J29" s="787">
        <v>10.4</v>
      </c>
      <c r="K29" s="787">
        <v>10.5</v>
      </c>
      <c r="L29" s="167">
        <f t="shared" si="0"/>
        <v>1.0096153846153846</v>
      </c>
      <c r="M29" s="1084"/>
      <c r="N29" s="523"/>
      <c r="O29" s="148"/>
      <c r="P29" s="1087"/>
      <c r="Q29" s="148"/>
    </row>
    <row r="30" spans="1:17" ht="12.75" customHeight="1">
      <c r="A30" s="518"/>
      <c r="B30" s="518"/>
      <c r="C30" s="166" t="s">
        <v>624</v>
      </c>
      <c r="D30" s="166"/>
      <c r="E30" s="153"/>
      <c r="F30" s="787">
        <v>12.4</v>
      </c>
      <c r="G30" s="789"/>
      <c r="H30" s="787">
        <v>22</v>
      </c>
      <c r="I30" s="789"/>
      <c r="J30" s="787">
        <v>13.7</v>
      </c>
      <c r="K30" s="787">
        <v>11.2</v>
      </c>
      <c r="L30" s="167">
        <f t="shared" si="0"/>
        <v>0.81751824817518248</v>
      </c>
      <c r="M30" s="1084"/>
      <c r="N30" s="523"/>
      <c r="O30" s="148"/>
      <c r="P30" s="1087"/>
      <c r="Q30" s="148"/>
    </row>
    <row r="31" spans="1:17" ht="12.75" customHeight="1">
      <c r="A31" s="518"/>
      <c r="B31" s="518"/>
      <c r="C31" s="166" t="s">
        <v>359</v>
      </c>
      <c r="D31" s="166"/>
      <c r="E31" s="153"/>
      <c r="F31" s="787">
        <v>11.7</v>
      </c>
      <c r="G31" s="789"/>
      <c r="H31" s="787">
        <v>21.1</v>
      </c>
      <c r="I31" s="789"/>
      <c r="J31" s="787">
        <v>12.7</v>
      </c>
      <c r="K31" s="787">
        <v>10.6</v>
      </c>
      <c r="L31" s="167">
        <f t="shared" si="0"/>
        <v>0.83464566929133865</v>
      </c>
      <c r="M31" s="1084"/>
      <c r="N31" s="523"/>
      <c r="O31" s="148"/>
      <c r="P31" s="1087"/>
      <c r="Q31" s="148"/>
    </row>
    <row r="32" spans="1:17" s="185" customFormat="1" ht="12.75" customHeight="1">
      <c r="A32" s="584"/>
      <c r="B32" s="518"/>
      <c r="C32" s="166" t="s">
        <v>258</v>
      </c>
      <c r="D32" s="166"/>
      <c r="E32" s="170"/>
      <c r="F32" s="787">
        <v>10.7</v>
      </c>
      <c r="G32" s="788"/>
      <c r="H32" s="787">
        <v>27.5</v>
      </c>
      <c r="I32" s="788"/>
      <c r="J32" s="787">
        <v>10.1</v>
      </c>
      <c r="K32" s="787">
        <v>11.5</v>
      </c>
      <c r="L32" s="167">
        <f t="shared" si="0"/>
        <v>1.1386138613861387</v>
      </c>
      <c r="M32" s="1084"/>
      <c r="N32" s="531"/>
      <c r="O32" s="183"/>
      <c r="P32" s="1093"/>
      <c r="Q32" s="183"/>
    </row>
    <row r="33" spans="1:17" ht="12.75" customHeight="1">
      <c r="A33" s="518"/>
      <c r="B33" s="518"/>
      <c r="C33" s="166" t="s">
        <v>581</v>
      </c>
      <c r="D33" s="166"/>
      <c r="E33" s="153"/>
      <c r="F33" s="787">
        <v>7.7</v>
      </c>
      <c r="G33" s="789"/>
      <c r="H33" s="787">
        <v>20.2</v>
      </c>
      <c r="I33" s="789"/>
      <c r="J33" s="787">
        <v>8.1</v>
      </c>
      <c r="K33" s="787">
        <v>7.2</v>
      </c>
      <c r="L33" s="167">
        <f t="shared" si="0"/>
        <v>0.88888888888888895</v>
      </c>
      <c r="M33" s="1084"/>
      <c r="N33" s="523"/>
      <c r="O33" s="148"/>
      <c r="P33" s="1087"/>
      <c r="Q33" s="148"/>
    </row>
    <row r="34" spans="1:17" ht="12.75" customHeight="1">
      <c r="A34" s="518"/>
      <c r="B34" s="518"/>
      <c r="C34" s="166" t="s">
        <v>259</v>
      </c>
      <c r="D34" s="166"/>
      <c r="E34" s="153"/>
      <c r="F34" s="787">
        <v>7.2</v>
      </c>
      <c r="G34" s="788"/>
      <c r="H34" s="787">
        <v>18.7</v>
      </c>
      <c r="I34" s="788"/>
      <c r="J34" s="787">
        <v>6.1</v>
      </c>
      <c r="K34" s="787">
        <v>8.5</v>
      </c>
      <c r="L34" s="167">
        <f t="shared" si="0"/>
        <v>1.3934426229508197</v>
      </c>
      <c r="M34" s="1084"/>
      <c r="N34" s="523"/>
      <c r="O34" s="148"/>
      <c r="P34" s="1087"/>
      <c r="Q34" s="148"/>
    </row>
    <row r="35" spans="1:17" s="173" customFormat="1" ht="12.75" customHeight="1">
      <c r="A35" s="582"/>
      <c r="B35" s="518"/>
      <c r="C35" s="166" t="s">
        <v>625</v>
      </c>
      <c r="D35" s="166"/>
      <c r="E35" s="160"/>
      <c r="F35" s="787">
        <v>7.5</v>
      </c>
      <c r="G35" s="788"/>
      <c r="H35" s="787">
        <v>23.1</v>
      </c>
      <c r="I35" s="789"/>
      <c r="J35" s="787">
        <v>8.1</v>
      </c>
      <c r="K35" s="787">
        <v>6.7</v>
      </c>
      <c r="L35" s="167">
        <f t="shared" si="0"/>
        <v>0.8271604938271605</v>
      </c>
      <c r="M35" s="1088"/>
      <c r="N35" s="525"/>
      <c r="O35" s="172"/>
      <c r="P35" s="1089"/>
      <c r="Q35" s="172"/>
    </row>
    <row r="36" spans="1:17" ht="12.75" customHeight="1">
      <c r="A36" s="518"/>
      <c r="B36" s="518"/>
      <c r="C36" s="166" t="s">
        <v>260</v>
      </c>
      <c r="D36" s="166"/>
      <c r="E36" s="153"/>
      <c r="F36" s="787">
        <v>7.9</v>
      </c>
      <c r="G36" s="788"/>
      <c r="H36" s="787">
        <v>23.4</v>
      </c>
      <c r="I36" s="788"/>
      <c r="J36" s="787">
        <v>8.1</v>
      </c>
      <c r="K36" s="787">
        <v>7.7</v>
      </c>
      <c r="L36" s="167">
        <f t="shared" si="0"/>
        <v>0.9506172839506174</v>
      </c>
      <c r="M36" s="1084"/>
      <c r="N36" s="523"/>
      <c r="O36" s="148"/>
      <c r="P36" s="1086"/>
      <c r="Q36" s="148"/>
    </row>
    <row r="37" spans="1:17" s="181" customFormat="1" ht="12.75" customHeight="1">
      <c r="A37" s="529"/>
      <c r="B37" s="585"/>
      <c r="C37" s="587" t="s">
        <v>261</v>
      </c>
      <c r="D37" s="587"/>
      <c r="E37" s="588"/>
      <c r="F37" s="792">
        <v>11</v>
      </c>
      <c r="G37" s="793"/>
      <c r="H37" s="792">
        <v>23.1</v>
      </c>
      <c r="I37" s="793"/>
      <c r="J37" s="792">
        <v>10.9</v>
      </c>
      <c r="K37" s="792">
        <v>11</v>
      </c>
      <c r="L37" s="574">
        <f t="shared" si="0"/>
        <v>1.0091743119266054</v>
      </c>
      <c r="M37" s="1091"/>
      <c r="N37" s="530"/>
      <c r="O37" s="180"/>
      <c r="P37" s="1092"/>
      <c r="Q37" s="180"/>
    </row>
    <row r="38" spans="1:17" ht="23.25" customHeight="1">
      <c r="A38" s="518"/>
      <c r="B38" s="518"/>
      <c r="C38" s="166" t="s">
        <v>262</v>
      </c>
      <c r="D38" s="166"/>
      <c r="E38" s="153"/>
      <c r="F38" s="787">
        <v>7.6</v>
      </c>
      <c r="G38" s="788"/>
      <c r="H38" s="787">
        <v>16.3</v>
      </c>
      <c r="I38" s="788"/>
      <c r="J38" s="787">
        <v>7.9</v>
      </c>
      <c r="K38" s="787">
        <v>7.1</v>
      </c>
      <c r="L38" s="167">
        <f t="shared" si="0"/>
        <v>0.89873417721518978</v>
      </c>
      <c r="M38" s="1084"/>
      <c r="N38" s="523"/>
      <c r="O38" s="148"/>
      <c r="P38" s="1086"/>
      <c r="Q38" s="148"/>
    </row>
    <row r="39" spans="1:17" ht="12" customHeight="1">
      <c r="A39" s="518"/>
      <c r="B39" s="518"/>
      <c r="C39" s="166" t="s">
        <v>582</v>
      </c>
      <c r="D39" s="166"/>
      <c r="E39" s="153"/>
      <c r="F39" s="787">
        <v>4.0999999999999996</v>
      </c>
      <c r="G39" s="789"/>
      <c r="H39" s="787">
        <v>7.1</v>
      </c>
      <c r="I39" s="789"/>
      <c r="J39" s="787">
        <v>4.2</v>
      </c>
      <c r="K39" s="787">
        <v>3.9</v>
      </c>
      <c r="L39" s="167">
        <f t="shared" si="0"/>
        <v>0.92857142857142849</v>
      </c>
      <c r="M39" s="1084"/>
      <c r="N39" s="523"/>
      <c r="O39" s="148"/>
      <c r="P39" s="1086"/>
      <c r="Q39" s="148"/>
    </row>
    <row r="40" spans="1:17" s="192" customFormat="1" ht="12" customHeight="1">
      <c r="A40" s="586"/>
      <c r="B40" s="518"/>
      <c r="C40" s="186"/>
      <c r="D40" s="187"/>
      <c r="E40" s="188"/>
      <c r="F40" s="189"/>
      <c r="G40" s="189"/>
      <c r="H40" s="189"/>
      <c r="I40" s="189"/>
      <c r="J40" s="190"/>
      <c r="K40" s="190"/>
      <c r="L40" s="190"/>
      <c r="M40" s="190"/>
      <c r="N40" s="532"/>
      <c r="O40" s="191"/>
      <c r="P40" s="1083"/>
    </row>
    <row r="41" spans="1:17" ht="17.25" customHeight="1">
      <c r="A41" s="518"/>
      <c r="B41" s="518"/>
      <c r="C41" s="166"/>
      <c r="D41" s="166"/>
      <c r="E41" s="153"/>
      <c r="F41" s="162"/>
      <c r="G41" s="1903"/>
      <c r="H41" s="1903"/>
      <c r="I41" s="1903"/>
      <c r="J41" s="1903"/>
      <c r="K41" s="1903"/>
      <c r="L41" s="1903"/>
      <c r="M41" s="1903"/>
      <c r="N41" s="533"/>
      <c r="O41" s="146"/>
    </row>
    <row r="42" spans="1:17" ht="17.25" customHeight="1">
      <c r="A42" s="518"/>
      <c r="B42" s="518"/>
      <c r="C42" s="166"/>
      <c r="D42" s="166"/>
      <c r="E42" s="153"/>
      <c r="F42" s="162"/>
      <c r="G42" s="1903"/>
      <c r="H42" s="1903"/>
      <c r="I42" s="1903"/>
      <c r="J42" s="1903"/>
      <c r="K42" s="1903"/>
      <c r="L42" s="1903"/>
      <c r="M42" s="1903"/>
      <c r="N42" s="533"/>
      <c r="O42" s="146"/>
    </row>
    <row r="43" spans="1:17" ht="17.25" customHeight="1">
      <c r="A43" s="518"/>
      <c r="B43" s="518"/>
      <c r="C43" s="166"/>
      <c r="D43" s="166"/>
      <c r="E43" s="153"/>
      <c r="F43" s="162"/>
      <c r="G43" s="1903"/>
      <c r="H43" s="1903"/>
      <c r="I43" s="1903"/>
      <c r="J43" s="1903"/>
      <c r="K43" s="1903"/>
      <c r="L43" s="1903"/>
      <c r="M43" s="1903"/>
      <c r="N43" s="533"/>
      <c r="O43" s="146"/>
    </row>
    <row r="44" spans="1:17" ht="17.25" customHeight="1">
      <c r="A44" s="518"/>
      <c r="B44" s="518"/>
      <c r="C44" s="166"/>
      <c r="D44" s="166"/>
      <c r="E44" s="193"/>
      <c r="F44" s="162"/>
      <c r="G44" s="1903"/>
      <c r="H44" s="1903"/>
      <c r="I44" s="1903"/>
      <c r="J44" s="1903"/>
      <c r="K44" s="1903"/>
      <c r="L44" s="1903"/>
      <c r="M44" s="1903"/>
      <c r="N44" s="533"/>
      <c r="O44" s="146"/>
    </row>
    <row r="45" spans="1:17" ht="17.25" customHeight="1">
      <c r="A45" s="518"/>
      <c r="B45" s="518"/>
      <c r="C45" s="166"/>
      <c r="D45" s="166"/>
      <c r="E45" s="153"/>
      <c r="F45" s="162"/>
      <c r="G45" s="1903"/>
      <c r="H45" s="1903"/>
      <c r="I45" s="1903"/>
      <c r="J45" s="1903"/>
      <c r="K45" s="1903"/>
      <c r="L45" s="1903"/>
      <c r="M45" s="1903"/>
      <c r="N45" s="533"/>
      <c r="O45" s="146"/>
    </row>
    <row r="46" spans="1:17" ht="17.25" customHeight="1">
      <c r="A46" s="518"/>
      <c r="B46" s="518"/>
      <c r="C46" s="166"/>
      <c r="D46" s="166"/>
      <c r="E46" s="153"/>
      <c r="F46" s="162"/>
      <c r="G46" s="1903"/>
      <c r="H46" s="1903"/>
      <c r="I46" s="1903"/>
      <c r="J46" s="1903"/>
      <c r="K46" s="1903"/>
      <c r="L46" s="1903"/>
      <c r="M46" s="1903"/>
      <c r="N46" s="533"/>
      <c r="O46" s="146"/>
      <c r="Q46" s="1094"/>
    </row>
    <row r="47" spans="1:17" ht="17.25" customHeight="1">
      <c r="A47" s="518"/>
      <c r="B47" s="518"/>
      <c r="C47" s="166"/>
      <c r="D47" s="166"/>
      <c r="E47" s="153"/>
      <c r="F47" s="162"/>
      <c r="G47" s="1903"/>
      <c r="H47" s="1903"/>
      <c r="I47" s="1903"/>
      <c r="J47" s="1903"/>
      <c r="K47" s="1903"/>
      <c r="L47" s="1903"/>
      <c r="M47" s="1903"/>
      <c r="N47" s="533"/>
      <c r="O47" s="146"/>
    </row>
    <row r="48" spans="1:17" ht="17.25" customHeight="1">
      <c r="A48" s="518"/>
      <c r="B48" s="518"/>
      <c r="C48" s="166"/>
      <c r="D48" s="166"/>
      <c r="E48" s="153"/>
      <c r="F48" s="162"/>
      <c r="G48" s="1903"/>
      <c r="H48" s="1903"/>
      <c r="I48" s="1903"/>
      <c r="J48" s="1903"/>
      <c r="K48" s="1903"/>
      <c r="L48" s="1903"/>
      <c r="M48" s="1903"/>
      <c r="N48" s="533"/>
      <c r="O48" s="146"/>
    </row>
    <row r="49" spans="1:16" ht="17.25" customHeight="1">
      <c r="A49" s="518"/>
      <c r="B49" s="518"/>
      <c r="C49" s="166"/>
      <c r="D49" s="166"/>
      <c r="E49" s="153"/>
      <c r="F49" s="162"/>
      <c r="G49" s="1903"/>
      <c r="H49" s="1903"/>
      <c r="I49" s="1903"/>
      <c r="J49" s="1903"/>
      <c r="K49" s="1903"/>
      <c r="L49" s="1903"/>
      <c r="M49" s="1903"/>
      <c r="N49" s="533"/>
      <c r="O49" s="146"/>
    </row>
    <row r="50" spans="1:16" ht="17.25" customHeight="1">
      <c r="A50" s="518"/>
      <c r="B50" s="518"/>
      <c r="C50" s="166"/>
      <c r="D50" s="166"/>
      <c r="E50" s="153"/>
      <c r="F50" s="162"/>
      <c r="G50" s="1903"/>
      <c r="H50" s="1903"/>
      <c r="I50" s="1903"/>
      <c r="J50" s="1903"/>
      <c r="K50" s="1903"/>
      <c r="L50" s="1903"/>
      <c r="M50" s="1903"/>
      <c r="N50" s="533"/>
      <c r="O50" s="146"/>
    </row>
    <row r="51" spans="1:16" ht="17.25" customHeight="1">
      <c r="A51" s="518"/>
      <c r="B51" s="518"/>
      <c r="C51" s="166"/>
      <c r="D51" s="166"/>
      <c r="E51" s="153"/>
      <c r="F51" s="162"/>
      <c r="G51" s="1903"/>
      <c r="H51" s="1903"/>
      <c r="I51" s="1903"/>
      <c r="J51" s="1903"/>
      <c r="K51" s="1903"/>
      <c r="L51" s="1903"/>
      <c r="M51" s="1903"/>
      <c r="N51" s="533"/>
      <c r="O51" s="146"/>
    </row>
    <row r="52" spans="1:16" ht="17.25" customHeight="1">
      <c r="A52" s="518"/>
      <c r="B52" s="518"/>
      <c r="C52" s="166"/>
      <c r="D52" s="166"/>
      <c r="E52" s="153"/>
      <c r="F52" s="162"/>
      <c r="G52" s="1903"/>
      <c r="H52" s="1903"/>
      <c r="I52" s="1903"/>
      <c r="J52" s="1903"/>
      <c r="K52" s="1903"/>
      <c r="L52" s="1903"/>
      <c r="M52" s="1903"/>
      <c r="N52" s="533"/>
      <c r="O52" s="146"/>
    </row>
    <row r="53" spans="1:16" s="185" customFormat="1" ht="17.25" customHeight="1">
      <c r="A53" s="584"/>
      <c r="B53" s="518"/>
      <c r="C53" s="166"/>
      <c r="D53" s="166"/>
      <c r="E53" s="194"/>
      <c r="F53" s="162"/>
      <c r="G53" s="1904"/>
      <c r="H53" s="1904"/>
      <c r="I53" s="1904"/>
      <c r="J53" s="1904"/>
      <c r="K53" s="1904"/>
      <c r="L53" s="1903"/>
      <c r="M53" s="1903"/>
      <c r="N53" s="534"/>
      <c r="O53" s="184"/>
      <c r="P53" s="1095"/>
    </row>
    <row r="54" spans="1:16" ht="17.25" customHeight="1">
      <c r="A54" s="518"/>
      <c r="B54" s="518"/>
      <c r="C54" s="166"/>
      <c r="D54" s="166"/>
      <c r="E54" s="153"/>
      <c r="F54" s="162"/>
      <c r="G54" s="1903"/>
      <c r="H54" s="1903"/>
      <c r="I54" s="1903"/>
      <c r="J54" s="1903"/>
      <c r="K54" s="1903"/>
      <c r="L54" s="1903"/>
      <c r="M54" s="1903"/>
      <c r="N54" s="533"/>
      <c r="O54" s="146"/>
    </row>
    <row r="55" spans="1:16" ht="17.25" customHeight="1">
      <c r="A55" s="518"/>
      <c r="B55" s="518"/>
      <c r="C55" s="166"/>
      <c r="D55" s="166"/>
      <c r="E55" s="153"/>
      <c r="F55" s="162"/>
      <c r="G55" s="1904"/>
      <c r="H55" s="1904"/>
      <c r="I55" s="1904"/>
      <c r="J55" s="1904"/>
      <c r="K55" s="1904"/>
      <c r="L55" s="1903"/>
      <c r="M55" s="1903"/>
      <c r="N55" s="533"/>
      <c r="O55" s="146"/>
    </row>
    <row r="56" spans="1:16" ht="5.25" customHeight="1">
      <c r="A56" s="518"/>
      <c r="B56" s="518"/>
      <c r="C56" s="166"/>
      <c r="D56" s="166"/>
      <c r="E56" s="153"/>
      <c r="F56" s="162"/>
      <c r="G56" s="1904"/>
      <c r="H56" s="1904"/>
      <c r="I56" s="1904"/>
      <c r="J56" s="1904"/>
      <c r="K56" s="1904"/>
      <c r="L56" s="1903"/>
      <c r="M56" s="1903"/>
      <c r="N56" s="533"/>
      <c r="O56" s="146"/>
    </row>
    <row r="57" spans="1:16" ht="18.75" customHeight="1">
      <c r="A57" s="518"/>
      <c r="B57" s="518"/>
      <c r="C57" s="166"/>
      <c r="D57" s="166"/>
      <c r="E57" s="153"/>
      <c r="F57" s="162"/>
      <c r="G57" s="1903"/>
      <c r="H57" s="1903"/>
      <c r="I57" s="1903"/>
      <c r="J57" s="1903"/>
      <c r="K57" s="1903"/>
      <c r="L57" s="1903"/>
      <c r="M57" s="1903"/>
      <c r="N57" s="533"/>
      <c r="O57" s="146"/>
    </row>
    <row r="58" spans="1:16" ht="11.25" customHeight="1">
      <c r="A58" s="518"/>
      <c r="B58" s="518"/>
      <c r="C58" s="1905" t="s">
        <v>532</v>
      </c>
      <c r="D58" s="1906"/>
      <c r="E58" s="1906"/>
      <c r="F58" s="1906"/>
      <c r="G58" s="1906"/>
      <c r="H58" s="1906"/>
      <c r="I58" s="1906"/>
      <c r="J58" s="1906"/>
      <c r="K58" s="1906"/>
      <c r="L58" s="1906"/>
      <c r="M58" s="1906"/>
      <c r="N58" s="1907"/>
      <c r="O58" s="146"/>
    </row>
    <row r="59" spans="1:16" ht="18.75" customHeight="1">
      <c r="A59" s="518"/>
      <c r="B59" s="518"/>
      <c r="C59" s="1906" t="s">
        <v>626</v>
      </c>
      <c r="D59" s="1906"/>
      <c r="E59" s="1906"/>
      <c r="F59" s="1906"/>
      <c r="G59" s="1906"/>
      <c r="H59" s="1906"/>
      <c r="I59" s="1906"/>
      <c r="J59" s="1906"/>
      <c r="K59" s="1906"/>
      <c r="L59" s="1906"/>
      <c r="M59" s="1906"/>
      <c r="N59" s="1302"/>
      <c r="O59" s="146"/>
    </row>
    <row r="60" spans="1:16" ht="13.5" customHeight="1">
      <c r="A60" s="518"/>
      <c r="B60" s="518"/>
      <c r="C60" s="1908"/>
      <c r="D60" s="1909"/>
      <c r="E60" s="1909"/>
      <c r="F60" s="1909"/>
      <c r="G60" s="195"/>
      <c r="H60" s="195"/>
      <c r="I60" s="196"/>
      <c r="J60" s="196"/>
      <c r="K60" s="196"/>
      <c r="L60" s="1910" t="s">
        <v>622</v>
      </c>
      <c r="M60" s="1910"/>
      <c r="N60" s="794">
        <v>21</v>
      </c>
      <c r="O60" s="146"/>
    </row>
    <row r="64" spans="1:16" ht="8.25" customHeight="1"/>
    <row r="66" spans="14:14" ht="9" customHeight="1"/>
    <row r="67" spans="14:14" ht="8.25" customHeight="1">
      <c r="N67" s="197"/>
    </row>
    <row r="68" spans="14:14" ht="9.75" customHeight="1"/>
  </sheetData>
  <mergeCells count="40">
    <mergeCell ref="C58:N58"/>
    <mergeCell ref="C59:M59"/>
    <mergeCell ref="C60:F60"/>
    <mergeCell ref="L60:M60"/>
    <mergeCell ref="G55:K55"/>
    <mergeCell ref="L55:M55"/>
    <mergeCell ref="G56:K56"/>
    <mergeCell ref="L56:M56"/>
    <mergeCell ref="G57:K57"/>
    <mergeCell ref="L57:M57"/>
    <mergeCell ref="G52:K52"/>
    <mergeCell ref="L52:M52"/>
    <mergeCell ref="G53:K53"/>
    <mergeCell ref="L53:M53"/>
    <mergeCell ref="G54:K54"/>
    <mergeCell ref="L54:M54"/>
    <mergeCell ref="G49:K49"/>
    <mergeCell ref="L49:M49"/>
    <mergeCell ref="G50:K50"/>
    <mergeCell ref="L50:M50"/>
    <mergeCell ref="G51:K51"/>
    <mergeCell ref="L51:M51"/>
    <mergeCell ref="G46:K46"/>
    <mergeCell ref="L46:M46"/>
    <mergeCell ref="G47:K47"/>
    <mergeCell ref="L47:M47"/>
    <mergeCell ref="G48:K48"/>
    <mergeCell ref="L48:M48"/>
    <mergeCell ref="G43:K43"/>
    <mergeCell ref="L43:M43"/>
    <mergeCell ref="G44:K44"/>
    <mergeCell ref="L44:M44"/>
    <mergeCell ref="G45:K45"/>
    <mergeCell ref="L45:M45"/>
    <mergeCell ref="C4:M4"/>
    <mergeCell ref="C7:D7"/>
    <mergeCell ref="G41:K41"/>
    <mergeCell ref="L41:M41"/>
    <mergeCell ref="G42:K42"/>
    <mergeCell ref="L42:M42"/>
  </mergeCells>
  <printOptions horizontalCentered="1"/>
  <pageMargins left="0.15748031496062992" right="0.15748031496062992" top="0.19685039370078741" bottom="0.19685039370078741" header="0" footer="0"/>
  <pageSetup paperSize="9" orientation="portrait" r:id="rId1"/>
  <headerFooter alignWithMargins="0"/>
  <drawing r:id="rId2"/>
</worksheet>
</file>

<file path=xl/worksheets/sheet2.xml><?xml version="1.0" encoding="utf-8"?>
<worksheet xmlns="http://schemas.openxmlformats.org/spreadsheetml/2006/main" xmlns:r="http://schemas.openxmlformats.org/officeDocument/2006/relationships">
  <sheetPr codeName="Folha8" enableFormatConditionsCalculation="0">
    <tabColor theme="9"/>
  </sheetPr>
  <dimension ref="A1:R68"/>
  <sheetViews>
    <sheetView showRuler="0" workbookViewId="0"/>
  </sheetViews>
  <sheetFormatPr defaultRowHeight="12.75"/>
  <cols>
    <col min="1" max="1" width="1" customWidth="1"/>
    <col min="2" max="2" width="2.5703125" customWidth="1"/>
    <col min="3" max="3" width="3" customWidth="1"/>
    <col min="4" max="4" width="16.7109375" customWidth="1"/>
    <col min="5" max="5" width="0.5703125" customWidth="1"/>
    <col min="6" max="6" width="13" customWidth="1"/>
    <col min="7" max="7" width="5.140625" customWidth="1"/>
    <col min="8" max="8" width="2.5703125" customWidth="1"/>
    <col min="9" max="9" width="15.28515625" customWidth="1"/>
    <col min="10" max="10" width="5.28515625" customWidth="1"/>
    <col min="11" max="11" width="10.140625" customWidth="1"/>
    <col min="12" max="12" width="20.7109375" customWidth="1"/>
    <col min="13" max="13" width="2.7109375" customWidth="1"/>
    <col min="14" max="14" width="2.42578125" customWidth="1"/>
    <col min="15" max="15" width="1" customWidth="1"/>
    <col min="17" max="17" width="13" customWidth="1"/>
  </cols>
  <sheetData>
    <row r="1" spans="1:17" ht="13.5" customHeight="1">
      <c r="A1" s="4"/>
      <c r="B1" s="344"/>
      <c r="C1" s="344"/>
      <c r="D1" s="344"/>
      <c r="E1" s="343"/>
      <c r="F1" s="1620" t="s">
        <v>44</v>
      </c>
      <c r="G1" s="1620"/>
      <c r="H1" s="1620"/>
      <c r="I1" s="8"/>
      <c r="J1" s="8"/>
      <c r="K1" s="8"/>
      <c r="L1" s="8"/>
      <c r="M1" s="8"/>
      <c r="N1" s="8"/>
      <c r="O1" s="8"/>
    </row>
    <row r="2" spans="1:17" ht="13.5" customHeight="1">
      <c r="A2" s="4"/>
      <c r="B2" s="351"/>
      <c r="C2" s="1626"/>
      <c r="D2" s="1626"/>
      <c r="E2" s="1626"/>
      <c r="F2" s="1626"/>
      <c r="G2" s="1626"/>
      <c r="H2" s="8"/>
      <c r="I2" s="8"/>
      <c r="J2" s="8"/>
      <c r="K2" s="8"/>
      <c r="L2" s="8"/>
      <c r="M2" s="8"/>
      <c r="N2" s="8"/>
      <c r="O2" s="8"/>
    </row>
    <row r="3" spans="1:17">
      <c r="A3" s="4"/>
      <c r="B3" s="352"/>
      <c r="C3" s="1626"/>
      <c r="D3" s="1626"/>
      <c r="E3" s="1626"/>
      <c r="F3" s="1626"/>
      <c r="G3" s="1626"/>
      <c r="H3" s="1"/>
      <c r="I3" s="8"/>
      <c r="J3" s="8"/>
      <c r="K3" s="8"/>
      <c r="L3" s="8"/>
      <c r="M3" s="8"/>
      <c r="N3" s="8"/>
      <c r="O3" s="4"/>
    </row>
    <row r="4" spans="1:17" ht="12.75" customHeight="1">
      <c r="A4" s="4"/>
      <c r="B4" s="354"/>
      <c r="C4" s="1618" t="s">
        <v>53</v>
      </c>
      <c r="D4" s="1619"/>
      <c r="E4" s="1619"/>
      <c r="F4" s="1619"/>
      <c r="G4" s="1619"/>
      <c r="H4" s="1619"/>
      <c r="I4" s="8"/>
      <c r="J4" s="8"/>
      <c r="K4" s="8"/>
      <c r="L4" s="8"/>
      <c r="M4" s="22"/>
      <c r="N4" s="8"/>
      <c r="O4" s="4"/>
    </row>
    <row r="5" spans="1:17" s="12" customFormat="1" ht="16.5" customHeight="1">
      <c r="A5" s="11"/>
      <c r="B5" s="353"/>
      <c r="C5" s="1619"/>
      <c r="D5" s="1619"/>
      <c r="E5" s="1619"/>
      <c r="F5" s="1619"/>
      <c r="G5" s="1619"/>
      <c r="H5" s="1619"/>
      <c r="I5" s="8"/>
      <c r="J5" s="8"/>
      <c r="K5" s="8"/>
      <c r="L5" s="8"/>
      <c r="M5" s="22"/>
      <c r="N5" s="8"/>
      <c r="O5" s="11"/>
    </row>
    <row r="6" spans="1:17" ht="11.25" customHeight="1">
      <c r="A6" s="4"/>
      <c r="B6" s="354"/>
      <c r="C6" s="1619"/>
      <c r="D6" s="1619"/>
      <c r="E6" s="1619"/>
      <c r="F6" s="1619"/>
      <c r="G6" s="1619"/>
      <c r="H6" s="1619"/>
      <c r="I6" s="8"/>
      <c r="J6" s="8"/>
      <c r="K6" s="8"/>
      <c r="L6" s="8"/>
      <c r="M6" s="22"/>
      <c r="N6" s="8"/>
      <c r="O6" s="4"/>
    </row>
    <row r="7" spans="1:17" ht="11.25" customHeight="1">
      <c r="A7" s="4"/>
      <c r="B7" s="354"/>
      <c r="C7" s="1619"/>
      <c r="D7" s="1619"/>
      <c r="E7" s="1619"/>
      <c r="F7" s="1619"/>
      <c r="G7" s="1619"/>
      <c r="H7" s="1619"/>
      <c r="I7" s="8"/>
      <c r="J7" s="8"/>
      <c r="K7" s="8"/>
      <c r="L7" s="8"/>
      <c r="M7" s="22"/>
      <c r="N7" s="8"/>
      <c r="O7" s="4"/>
    </row>
    <row r="8" spans="1:17" ht="117" customHeight="1">
      <c r="A8" s="4"/>
      <c r="B8" s="354"/>
      <c r="C8" s="1619"/>
      <c r="D8" s="1619"/>
      <c r="E8" s="1619"/>
      <c r="F8" s="1619"/>
      <c r="G8" s="1619"/>
      <c r="H8" s="1619"/>
      <c r="I8" s="8"/>
      <c r="J8" s="8"/>
      <c r="K8" s="8"/>
      <c r="L8" s="8"/>
      <c r="M8" s="22"/>
      <c r="N8" s="8"/>
      <c r="O8" s="4"/>
    </row>
    <row r="9" spans="1:17" ht="10.5" customHeight="1">
      <c r="A9" s="4"/>
      <c r="B9" s="354"/>
      <c r="C9" s="1619"/>
      <c r="D9" s="1619"/>
      <c r="E9" s="1619"/>
      <c r="F9" s="1619"/>
      <c r="G9" s="1619"/>
      <c r="H9" s="1619"/>
      <c r="I9" s="8"/>
      <c r="J9" s="8"/>
      <c r="K9" s="8"/>
      <c r="L9" s="8"/>
      <c r="M9" s="22"/>
      <c r="N9" s="5"/>
      <c r="O9" s="4"/>
    </row>
    <row r="10" spans="1:17" ht="11.25" customHeight="1">
      <c r="A10" s="4"/>
      <c r="B10" s="354"/>
      <c r="C10" s="1619"/>
      <c r="D10" s="1619"/>
      <c r="E10" s="1619"/>
      <c r="F10" s="1619"/>
      <c r="G10" s="1619"/>
      <c r="H10" s="1619"/>
      <c r="I10" s="8"/>
      <c r="J10" s="8"/>
      <c r="K10" s="8"/>
      <c r="L10" s="8"/>
      <c r="M10" s="22"/>
      <c r="N10" s="5"/>
      <c r="O10" s="4"/>
      <c r="Q10" s="7"/>
    </row>
    <row r="11" spans="1:17" ht="3.75" customHeight="1">
      <c r="A11" s="4"/>
      <c r="B11" s="354"/>
      <c r="C11" s="1619"/>
      <c r="D11" s="1619"/>
      <c r="E11" s="1619"/>
      <c r="F11" s="1619"/>
      <c r="G11" s="1619"/>
      <c r="H11" s="1619"/>
      <c r="I11" s="8"/>
      <c r="J11" s="8"/>
      <c r="K11" s="8"/>
      <c r="L11" s="8"/>
      <c r="M11" s="22"/>
      <c r="N11" s="5"/>
      <c r="O11" s="4"/>
    </row>
    <row r="12" spans="1:17" ht="11.25" customHeight="1">
      <c r="A12" s="4"/>
      <c r="B12" s="354"/>
      <c r="C12" s="1619"/>
      <c r="D12" s="1619"/>
      <c r="E12" s="1619"/>
      <c r="F12" s="1619"/>
      <c r="G12" s="1619"/>
      <c r="H12" s="1619"/>
      <c r="I12" s="8"/>
      <c r="J12" s="8"/>
      <c r="K12" s="8"/>
      <c r="L12" s="8"/>
      <c r="M12" s="22"/>
      <c r="N12" s="5"/>
      <c r="O12" s="4"/>
    </row>
    <row r="13" spans="1:17" ht="11.25" customHeight="1">
      <c r="A13" s="4"/>
      <c r="B13" s="354"/>
      <c r="C13" s="1619"/>
      <c r="D13" s="1619"/>
      <c r="E13" s="1619"/>
      <c r="F13" s="1619"/>
      <c r="G13" s="1619"/>
      <c r="H13" s="1619"/>
      <c r="I13" s="8"/>
      <c r="J13" s="8"/>
      <c r="K13" s="8"/>
      <c r="L13" s="8"/>
      <c r="M13" s="22"/>
      <c r="N13" s="5"/>
      <c r="O13" s="4"/>
    </row>
    <row r="14" spans="1:17" ht="15.75" customHeight="1">
      <c r="A14" s="4"/>
      <c r="B14" s="354"/>
      <c r="C14" s="1619"/>
      <c r="D14" s="1619"/>
      <c r="E14" s="1619"/>
      <c r="F14" s="1619"/>
      <c r="G14" s="1619"/>
      <c r="H14" s="1619"/>
      <c r="I14" s="8"/>
      <c r="J14" s="8"/>
      <c r="K14" s="8"/>
      <c r="L14" s="8"/>
      <c r="M14" s="22"/>
      <c r="N14" s="5"/>
      <c r="O14" s="4"/>
    </row>
    <row r="15" spans="1:17" ht="22.5" customHeight="1">
      <c r="A15" s="4"/>
      <c r="B15" s="354"/>
      <c r="C15" s="1619"/>
      <c r="D15" s="1619"/>
      <c r="E15" s="1619"/>
      <c r="F15" s="1619"/>
      <c r="G15" s="1619"/>
      <c r="H15" s="1619"/>
      <c r="I15" s="8"/>
      <c r="J15" s="8"/>
      <c r="K15" s="8"/>
      <c r="L15" s="8"/>
      <c r="M15" s="22"/>
      <c r="N15" s="5"/>
      <c r="O15" s="4"/>
    </row>
    <row r="16" spans="1:17" ht="11.25" customHeight="1">
      <c r="A16" s="4"/>
      <c r="B16" s="354"/>
      <c r="C16" s="1619"/>
      <c r="D16" s="1619"/>
      <c r="E16" s="1619"/>
      <c r="F16" s="1619"/>
      <c r="G16" s="1619"/>
      <c r="H16" s="1619"/>
      <c r="I16" s="8"/>
      <c r="J16" s="8"/>
      <c r="K16" s="8"/>
      <c r="L16" s="8"/>
      <c r="M16" s="22"/>
      <c r="N16" s="5"/>
      <c r="O16" s="4"/>
    </row>
    <row r="17" spans="1:18" ht="11.25" customHeight="1">
      <c r="A17" s="4"/>
      <c r="B17" s="354"/>
      <c r="C17" s="1619"/>
      <c r="D17" s="1619"/>
      <c r="E17" s="1619"/>
      <c r="F17" s="1619"/>
      <c r="G17" s="1619"/>
      <c r="H17" s="1619"/>
      <c r="I17" s="8"/>
      <c r="J17" s="8"/>
      <c r="K17" s="8"/>
      <c r="L17" s="8"/>
      <c r="M17" s="22"/>
      <c r="N17" s="5"/>
      <c r="O17" s="4"/>
    </row>
    <row r="18" spans="1:18" ht="11.25" customHeight="1">
      <c r="A18" s="4"/>
      <c r="B18" s="354"/>
      <c r="C18" s="1619"/>
      <c r="D18" s="1619"/>
      <c r="E18" s="1619"/>
      <c r="F18" s="1619"/>
      <c r="G18" s="1619"/>
      <c r="H18" s="1619"/>
      <c r="I18" s="10"/>
      <c r="J18" s="10"/>
      <c r="K18" s="10"/>
      <c r="L18" s="10"/>
      <c r="M18" s="10"/>
      <c r="N18" s="5"/>
      <c r="O18" s="4"/>
    </row>
    <row r="19" spans="1:18" ht="11.25" customHeight="1">
      <c r="A19" s="4"/>
      <c r="B19" s="354"/>
      <c r="C19" s="1619"/>
      <c r="D19" s="1619"/>
      <c r="E19" s="1619"/>
      <c r="F19" s="1619"/>
      <c r="G19" s="1619"/>
      <c r="H19" s="1619"/>
      <c r="I19" s="23"/>
      <c r="J19" s="23"/>
      <c r="K19" s="23"/>
      <c r="L19" s="23"/>
      <c r="M19" s="23"/>
      <c r="N19" s="5"/>
      <c r="O19" s="4"/>
    </row>
    <row r="20" spans="1:18" ht="11.25" customHeight="1">
      <c r="A20" s="4"/>
      <c r="B20" s="354"/>
      <c r="C20" s="1619"/>
      <c r="D20" s="1619"/>
      <c r="E20" s="1619"/>
      <c r="F20" s="1619"/>
      <c r="G20" s="1619"/>
      <c r="H20" s="1619"/>
      <c r="I20" s="16"/>
      <c r="J20" s="16"/>
      <c r="K20" s="16"/>
      <c r="L20" s="16"/>
      <c r="M20" s="16"/>
      <c r="N20" s="5"/>
      <c r="O20" s="4"/>
    </row>
    <row r="21" spans="1:18" ht="11.25" customHeight="1">
      <c r="A21" s="4"/>
      <c r="B21" s="354"/>
      <c r="C21" s="1619"/>
      <c r="D21" s="1619"/>
      <c r="E21" s="1619"/>
      <c r="F21" s="1619"/>
      <c r="G21" s="1619"/>
      <c r="H21" s="1619"/>
      <c r="I21" s="16"/>
      <c r="J21" s="16"/>
      <c r="K21" s="16"/>
      <c r="L21" s="16"/>
      <c r="M21" s="16"/>
      <c r="N21" s="5"/>
      <c r="O21" s="4"/>
    </row>
    <row r="22" spans="1:18" ht="12" customHeight="1">
      <c r="A22" s="4"/>
      <c r="B22" s="354"/>
      <c r="C22" s="35"/>
      <c r="D22" s="35"/>
      <c r="E22" s="35"/>
      <c r="F22" s="35"/>
      <c r="G22" s="35"/>
      <c r="H22" s="35"/>
      <c r="I22" s="18"/>
      <c r="J22" s="18"/>
      <c r="K22" s="18"/>
      <c r="L22" s="18"/>
      <c r="M22" s="18"/>
      <c r="N22" s="5"/>
      <c r="O22" s="4"/>
    </row>
    <row r="23" spans="1:18" ht="27.75" customHeight="1">
      <c r="A23" s="4"/>
      <c r="B23" s="354"/>
      <c r="C23" s="35"/>
      <c r="D23" s="35"/>
      <c r="E23" s="35"/>
      <c r="F23" s="35"/>
      <c r="G23" s="35"/>
      <c r="H23" s="35"/>
      <c r="I23" s="16"/>
      <c r="J23" s="16"/>
      <c r="K23" s="16"/>
      <c r="L23" s="16"/>
      <c r="M23" s="16"/>
      <c r="N23" s="5"/>
      <c r="O23" s="4"/>
    </row>
    <row r="24" spans="1:18" ht="18" customHeight="1">
      <c r="A24" s="4"/>
      <c r="B24" s="354"/>
      <c r="C24" s="14"/>
      <c r="D24" s="18"/>
      <c r="E24" s="20"/>
      <c r="F24" s="18"/>
      <c r="G24" s="15"/>
      <c r="H24" s="18"/>
      <c r="I24" s="18"/>
      <c r="J24" s="18"/>
      <c r="K24" s="18"/>
      <c r="L24" s="18"/>
      <c r="M24" s="18"/>
      <c r="N24" s="5"/>
      <c r="O24" s="4"/>
    </row>
    <row r="25" spans="1:18" ht="18" customHeight="1">
      <c r="A25" s="4"/>
      <c r="B25" s="354"/>
      <c r="C25" s="17"/>
      <c r="D25" s="18"/>
      <c r="E25" s="13"/>
      <c r="F25" s="16"/>
      <c r="G25" s="15"/>
      <c r="H25" s="16"/>
      <c r="I25" s="16"/>
      <c r="J25" s="16"/>
      <c r="K25" s="16"/>
      <c r="L25" s="16"/>
      <c r="M25" s="16"/>
      <c r="N25" s="5"/>
      <c r="O25" s="4"/>
    </row>
    <row r="26" spans="1:18">
      <c r="A26" s="4"/>
      <c r="B26" s="354"/>
      <c r="C26" s="17"/>
      <c r="D26" s="18"/>
      <c r="E26" s="13"/>
      <c r="F26" s="16"/>
      <c r="G26" s="15"/>
      <c r="H26" s="16"/>
      <c r="I26" s="16"/>
      <c r="J26" s="16"/>
      <c r="K26" s="16"/>
      <c r="L26" s="16"/>
      <c r="M26" s="16"/>
      <c r="N26" s="5"/>
      <c r="O26" s="4"/>
    </row>
    <row r="27" spans="1:18" ht="13.5" customHeight="1">
      <c r="A27" s="4"/>
      <c r="B27" s="354"/>
      <c r="C27" s="17"/>
      <c r="D27" s="18"/>
      <c r="E27" s="13"/>
      <c r="F27" s="16"/>
      <c r="G27" s="15"/>
      <c r="H27" s="474"/>
      <c r="I27" s="475" t="s">
        <v>43</v>
      </c>
      <c r="J27" s="476"/>
      <c r="K27" s="476"/>
      <c r="L27" s="477"/>
      <c r="M27" s="477"/>
      <c r="N27" s="5"/>
      <c r="O27" s="4"/>
    </row>
    <row r="28" spans="1:18" ht="10.5" customHeight="1">
      <c r="A28" s="4"/>
      <c r="B28" s="354"/>
      <c r="C28" s="14"/>
      <c r="D28" s="18"/>
      <c r="E28" s="20"/>
      <c r="F28" s="18"/>
      <c r="G28" s="15"/>
      <c r="H28" s="18"/>
      <c r="I28" s="478"/>
      <c r="J28" s="478"/>
      <c r="K28" s="478"/>
      <c r="L28" s="478"/>
      <c r="M28" s="786"/>
      <c r="N28" s="479"/>
      <c r="O28" s="4"/>
    </row>
    <row r="29" spans="1:18" ht="16.5" customHeight="1">
      <c r="A29" s="4"/>
      <c r="B29" s="354"/>
      <c r="C29" s="14"/>
      <c r="D29" s="18"/>
      <c r="E29" s="20"/>
      <c r="F29" s="18"/>
      <c r="G29" s="15"/>
      <c r="H29" s="18"/>
      <c r="I29" s="18" t="s">
        <v>427</v>
      </c>
      <c r="J29" s="18"/>
      <c r="K29" s="18"/>
      <c r="L29" s="18"/>
      <c r="M29" s="786"/>
      <c r="N29" s="480"/>
      <c r="O29" s="4"/>
    </row>
    <row r="30" spans="1:18" ht="10.5" customHeight="1">
      <c r="A30" s="4"/>
      <c r="B30" s="354"/>
      <c r="C30" s="14"/>
      <c r="D30" s="18"/>
      <c r="E30" s="20"/>
      <c r="F30" s="18"/>
      <c r="G30" s="15"/>
      <c r="H30" s="18"/>
      <c r="I30" s="18"/>
      <c r="J30" s="18"/>
      <c r="K30" s="18"/>
      <c r="L30" s="18"/>
      <c r="M30" s="786"/>
      <c r="N30" s="480"/>
      <c r="O30" s="4"/>
      <c r="P30" s="127"/>
      <c r="Q30" s="127"/>
      <c r="R30" s="127"/>
    </row>
    <row r="31" spans="1:18" ht="16.5" customHeight="1">
      <c r="A31" s="4"/>
      <c r="B31" s="354"/>
      <c r="C31" s="17"/>
      <c r="D31" s="18"/>
      <c r="E31" s="13"/>
      <c r="F31" s="16"/>
      <c r="G31" s="15"/>
      <c r="H31" s="16"/>
      <c r="I31" s="1617" t="s">
        <v>47</v>
      </c>
      <c r="J31" s="1617"/>
      <c r="K31" s="1624" t="s">
        <v>640</v>
      </c>
      <c r="L31" s="1625"/>
      <c r="M31" s="786"/>
      <c r="N31" s="481"/>
      <c r="O31" s="4"/>
      <c r="P31" s="127"/>
      <c r="Q31" s="127"/>
      <c r="R31" s="127"/>
    </row>
    <row r="32" spans="1:18" ht="10.5" customHeight="1">
      <c r="A32" s="4"/>
      <c r="B32" s="354"/>
      <c r="C32" s="17"/>
      <c r="D32" s="18"/>
      <c r="E32" s="13"/>
      <c r="F32" s="16"/>
      <c r="G32" s="15"/>
      <c r="H32" s="16"/>
      <c r="I32" s="335"/>
      <c r="J32" s="335"/>
      <c r="K32" s="334"/>
      <c r="L32" s="334"/>
      <c r="M32" s="786"/>
      <c r="N32" s="481"/>
      <c r="O32" s="4"/>
      <c r="P32" s="127"/>
      <c r="Q32" s="127"/>
      <c r="R32" s="127"/>
    </row>
    <row r="33" spans="1:18" ht="16.5" customHeight="1">
      <c r="A33" s="4"/>
      <c r="B33" s="354"/>
      <c r="C33" s="14"/>
      <c r="D33" s="18"/>
      <c r="E33" s="20"/>
      <c r="F33" s="18"/>
      <c r="G33" s="15"/>
      <c r="H33" s="18"/>
      <c r="I33" s="1623" t="s">
        <v>388</v>
      </c>
      <c r="J33" s="1621"/>
      <c r="K33" s="1621"/>
      <c r="L33" s="1621"/>
      <c r="M33" s="786"/>
      <c r="N33" s="480"/>
      <c r="O33" s="4"/>
      <c r="P33" s="127"/>
      <c r="Q33" s="127"/>
      <c r="R33" s="127"/>
    </row>
    <row r="34" spans="1:18" ht="14.25" customHeight="1">
      <c r="A34" s="4"/>
      <c r="B34" s="354"/>
      <c r="C34" s="14"/>
      <c r="D34" s="18"/>
      <c r="E34" s="20"/>
      <c r="F34" s="18"/>
      <c r="G34" s="15"/>
      <c r="H34" s="18"/>
      <c r="I34" s="277" t="s">
        <v>389</v>
      </c>
      <c r="J34" s="332"/>
      <c r="K34" s="332"/>
      <c r="L34" s="332"/>
      <c r="M34" s="786"/>
      <c r="N34" s="480"/>
      <c r="O34" s="4"/>
    </row>
    <row r="35" spans="1:18" s="127" customFormat="1" ht="14.25" customHeight="1">
      <c r="A35" s="4"/>
      <c r="B35" s="354"/>
      <c r="C35" s="14"/>
      <c r="D35" s="18"/>
      <c r="E35" s="20"/>
      <c r="F35" s="18"/>
      <c r="G35" s="552"/>
      <c r="H35" s="18"/>
      <c r="I35" s="277" t="s">
        <v>475</v>
      </c>
      <c r="J35" s="551"/>
      <c r="K35" s="551"/>
      <c r="L35" s="551"/>
      <c r="M35" s="786"/>
      <c r="N35" s="480"/>
      <c r="O35" s="4"/>
    </row>
    <row r="36" spans="1:18" ht="20.25" customHeight="1">
      <c r="A36" s="4"/>
      <c r="B36" s="354"/>
      <c r="C36" s="17"/>
      <c r="D36" s="18"/>
      <c r="E36" s="13"/>
      <c r="F36" s="16"/>
      <c r="G36" s="15"/>
      <c r="H36" s="16"/>
      <c r="I36" s="1624" t="s">
        <v>390</v>
      </c>
      <c r="J36" s="1624"/>
      <c r="K36" s="1624"/>
      <c r="L36" s="1624"/>
      <c r="M36" s="786"/>
      <c r="N36" s="481"/>
      <c r="O36" s="4"/>
    </row>
    <row r="37" spans="1:18" ht="12.75" customHeight="1">
      <c r="A37" s="4"/>
      <c r="B37" s="354"/>
      <c r="C37" s="17"/>
      <c r="D37" s="18"/>
      <c r="E37" s="13"/>
      <c r="F37" s="16"/>
      <c r="G37" s="15"/>
      <c r="H37" s="16"/>
      <c r="I37" s="333" t="s">
        <v>391</v>
      </c>
      <c r="J37" s="333"/>
      <c r="K37" s="333"/>
      <c r="L37" s="333"/>
      <c r="M37" s="786"/>
      <c r="N37" s="481"/>
      <c r="O37" s="4"/>
    </row>
    <row r="38" spans="1:18" ht="12.75" customHeight="1">
      <c r="A38" s="4"/>
      <c r="B38" s="354"/>
      <c r="C38" s="17"/>
      <c r="D38" s="18"/>
      <c r="E38" s="13"/>
      <c r="F38" s="16"/>
      <c r="G38" s="15"/>
      <c r="H38" s="16"/>
      <c r="I38" s="1624" t="s">
        <v>436</v>
      </c>
      <c r="J38" s="1624"/>
      <c r="K38" s="1624"/>
      <c r="L38" s="1624"/>
      <c r="M38" s="786"/>
      <c r="N38" s="481"/>
      <c r="O38" s="4"/>
    </row>
    <row r="39" spans="1:18" ht="17.25" customHeight="1">
      <c r="A39" s="4"/>
      <c r="B39" s="354"/>
      <c r="C39" s="14"/>
      <c r="D39" s="18"/>
      <c r="E39" s="20"/>
      <c r="F39" s="18"/>
      <c r="G39" s="15"/>
      <c r="H39" s="18"/>
      <c r="I39" s="1628" t="s">
        <v>587</v>
      </c>
      <c r="J39" s="1624"/>
      <c r="K39" s="1624"/>
      <c r="L39" s="1624"/>
      <c r="M39" s="786"/>
      <c r="N39" s="480"/>
      <c r="O39" s="4"/>
    </row>
    <row r="40" spans="1:18" ht="15" customHeight="1">
      <c r="A40" s="4"/>
      <c r="B40" s="354"/>
      <c r="C40" s="17"/>
      <c r="D40" s="18"/>
      <c r="E40" s="13"/>
      <c r="F40" s="16"/>
      <c r="G40" s="15"/>
      <c r="H40" s="16"/>
      <c r="I40" s="1628" t="s">
        <v>428</v>
      </c>
      <c r="J40" s="1624"/>
      <c r="K40" s="1624"/>
      <c r="L40" s="1624"/>
      <c r="M40" s="786"/>
      <c r="N40" s="481"/>
      <c r="O40" s="4"/>
    </row>
    <row r="41" spans="1:18" ht="10.5" customHeight="1">
      <c r="A41" s="4"/>
      <c r="B41" s="354"/>
      <c r="C41" s="17"/>
      <c r="D41" s="18"/>
      <c r="E41" s="13"/>
      <c r="F41" s="16"/>
      <c r="G41" s="15"/>
      <c r="H41" s="16"/>
      <c r="I41" s="333"/>
      <c r="J41" s="333"/>
      <c r="K41" s="333"/>
      <c r="L41" s="333"/>
      <c r="M41" s="786"/>
      <c r="N41" s="481"/>
      <c r="O41" s="4"/>
    </row>
    <row r="42" spans="1:18" ht="16.5" customHeight="1">
      <c r="A42" s="4"/>
      <c r="B42" s="354"/>
      <c r="C42" s="17"/>
      <c r="D42" s="18"/>
      <c r="E42" s="13"/>
      <c r="F42" s="16"/>
      <c r="G42" s="15"/>
      <c r="H42" s="16"/>
      <c r="I42" s="1622" t="s">
        <v>57</v>
      </c>
      <c r="J42" s="1617"/>
      <c r="K42" s="1617"/>
      <c r="L42" s="1617"/>
      <c r="M42" s="786"/>
      <c r="N42" s="481"/>
      <c r="O42" s="4"/>
    </row>
    <row r="43" spans="1:18" ht="10.5" customHeight="1">
      <c r="A43" s="4"/>
      <c r="B43" s="354"/>
      <c r="C43" s="14"/>
      <c r="D43" s="18"/>
      <c r="E43" s="20"/>
      <c r="F43" s="18"/>
      <c r="G43" s="15"/>
      <c r="H43" s="18"/>
      <c r="I43" s="1627"/>
      <c r="J43" s="1627"/>
      <c r="K43" s="1627"/>
      <c r="L43" s="1627"/>
      <c r="M43" s="786"/>
      <c r="N43" s="480"/>
      <c r="O43" s="4"/>
    </row>
    <row r="44" spans="1:18" ht="16.5" customHeight="1">
      <c r="A44" s="4"/>
      <c r="B44" s="354"/>
      <c r="C44" s="17"/>
      <c r="D44" s="18"/>
      <c r="E44" s="13"/>
      <c r="F44" s="16"/>
      <c r="G44" s="15"/>
      <c r="H44" s="16"/>
      <c r="I44" s="1621" t="s">
        <v>24</v>
      </c>
      <c r="J44" s="1621"/>
      <c r="K44" s="1621"/>
      <c r="L44" s="1621"/>
      <c r="M44" s="786"/>
      <c r="N44" s="481"/>
      <c r="O44" s="4"/>
    </row>
    <row r="45" spans="1:18" ht="10.5" customHeight="1">
      <c r="A45" s="4"/>
      <c r="B45" s="354"/>
      <c r="C45" s="17"/>
      <c r="D45" s="18"/>
      <c r="E45" s="13"/>
      <c r="F45" s="16"/>
      <c r="G45" s="15"/>
      <c r="H45" s="16"/>
      <c r="I45" s="332"/>
      <c r="J45" s="332"/>
      <c r="K45" s="332"/>
      <c r="L45" s="332"/>
      <c r="M45" s="786"/>
      <c r="N45" s="481"/>
      <c r="O45" s="4"/>
    </row>
    <row r="46" spans="1:18" ht="16.5" customHeight="1">
      <c r="A46" s="4"/>
      <c r="B46" s="354"/>
      <c r="C46" s="14"/>
      <c r="D46" s="18"/>
      <c r="E46" s="20"/>
      <c r="F46" s="18"/>
      <c r="G46" s="15"/>
      <c r="H46" s="18"/>
      <c r="I46" s="1617" t="s">
        <v>20</v>
      </c>
      <c r="J46" s="1617"/>
      <c r="K46" s="1617"/>
      <c r="L46" s="1617"/>
      <c r="M46" s="786"/>
      <c r="N46" s="480"/>
      <c r="O46" s="4"/>
    </row>
    <row r="47" spans="1:18" ht="10.5" customHeight="1">
      <c r="A47" s="4"/>
      <c r="B47" s="354"/>
      <c r="C47" s="14"/>
      <c r="D47" s="18"/>
      <c r="E47" s="20"/>
      <c r="F47" s="18"/>
      <c r="G47" s="15"/>
      <c r="H47" s="18"/>
      <c r="I47" s="335"/>
      <c r="J47" s="335"/>
      <c r="K47" s="335"/>
      <c r="L47" s="335"/>
      <c r="M47" s="786"/>
      <c r="N47" s="480"/>
      <c r="O47" s="4"/>
    </row>
    <row r="48" spans="1:18" ht="16.5" customHeight="1">
      <c r="A48" s="4"/>
      <c r="B48" s="354"/>
      <c r="C48" s="17"/>
      <c r="D48" s="18"/>
      <c r="E48" s="13"/>
      <c r="F48" s="16"/>
      <c r="G48" s="15"/>
      <c r="H48" s="16"/>
      <c r="I48" s="1616" t="s">
        <v>10</v>
      </c>
      <c r="J48" s="1616"/>
      <c r="K48" s="1616"/>
      <c r="L48" s="1616"/>
      <c r="M48" s="786"/>
      <c r="N48" s="481"/>
      <c r="O48" s="4"/>
    </row>
    <row r="49" spans="1:15" ht="5.25" customHeight="1">
      <c r="A49" s="4"/>
      <c r="B49" s="354"/>
      <c r="C49" s="17"/>
      <c r="D49" s="18"/>
      <c r="E49" s="13"/>
      <c r="F49" s="16"/>
      <c r="G49" s="15"/>
      <c r="H49" s="16"/>
      <c r="I49" s="336"/>
      <c r="J49" s="336"/>
      <c r="K49" s="336"/>
      <c r="L49" s="336"/>
      <c r="M49" s="786"/>
      <c r="N49" s="481"/>
      <c r="O49" s="4"/>
    </row>
    <row r="50" spans="1:15" ht="12.75" customHeight="1">
      <c r="A50" s="4"/>
      <c r="B50" s="354"/>
      <c r="C50" s="17"/>
      <c r="D50" s="18"/>
      <c r="E50" s="13"/>
      <c r="F50" s="16"/>
      <c r="G50" s="15"/>
      <c r="H50" s="16"/>
      <c r="I50" s="8"/>
      <c r="J50" s="8"/>
      <c r="K50" s="8"/>
      <c r="L50" s="8"/>
      <c r="M50" s="716"/>
      <c r="N50" s="5"/>
      <c r="O50" s="4"/>
    </row>
    <row r="51" spans="1:15" ht="27.75" customHeight="1">
      <c r="A51" s="4"/>
      <c r="B51" s="354"/>
      <c r="C51" s="3"/>
      <c r="D51" s="8"/>
      <c r="E51" s="5"/>
      <c r="F51" s="2"/>
      <c r="G51" s="6"/>
      <c r="H51" s="2"/>
      <c r="I51" s="33"/>
      <c r="J51" s="33"/>
      <c r="K51" s="8"/>
      <c r="L51" s="8"/>
      <c r="M51" s="2"/>
      <c r="N51" s="5"/>
      <c r="O51" s="4"/>
    </row>
    <row r="52" spans="1:15" ht="20.25" customHeight="1">
      <c r="A52" s="4"/>
      <c r="B52" s="354"/>
      <c r="C52" s="5"/>
      <c r="D52" s="5"/>
      <c r="E52" s="5"/>
      <c r="F52" s="5"/>
      <c r="G52" s="5"/>
      <c r="H52" s="5"/>
      <c r="I52" s="5"/>
      <c r="J52" s="5"/>
      <c r="K52" s="5"/>
      <c r="L52" s="5"/>
      <c r="M52" s="5"/>
      <c r="N52" s="5"/>
      <c r="O52" s="4"/>
    </row>
    <row r="53" spans="1:15">
      <c r="A53" s="4"/>
      <c r="B53" s="547">
        <v>2</v>
      </c>
      <c r="C53" s="1613" t="s">
        <v>638</v>
      </c>
      <c r="D53" s="1614"/>
      <c r="E53" s="1614"/>
      <c r="F53" s="1613"/>
      <c r="G53" s="1614"/>
      <c r="H53" s="1614"/>
      <c r="I53" s="8"/>
      <c r="J53" s="8"/>
      <c r="K53" s="8"/>
      <c r="L53" s="8"/>
      <c r="M53" s="8"/>
      <c r="O53" s="4"/>
    </row>
    <row r="64" spans="1:15" ht="8.25" customHeight="1"/>
    <row r="66" spans="13:14" ht="9" customHeight="1">
      <c r="N66" s="9"/>
    </row>
    <row r="67" spans="13:14" ht="8.25" customHeight="1">
      <c r="M67" s="1615"/>
      <c r="N67" s="1615"/>
    </row>
    <row r="68" spans="13:14" ht="9.75" customHeight="1"/>
  </sheetData>
  <customSheetViews>
    <customSheetView guid="{87E9DA1B-1CEB-458D-87A5-C4E38BAE485A}" showPageBreaks="1" printArea="1" showRuler="0">
      <selection activeCell="EW151" sqref="EW151:FA155"/>
      <pageMargins left="0.15748031496062992" right="0.15748031496062992" top="0.19685039370078741" bottom="0.19685039370078741" header="0" footer="0"/>
      <printOptions horizontalCentered="1"/>
      <pageSetup paperSize="9" orientation="portrait" r:id="rId1"/>
      <headerFooter alignWithMargins="0"/>
    </customSheetView>
    <customSheetView guid="{5859C3A0-D6FB-40D9-B6C2-346CB5A63A0A}" showRuler="0">
      <selection activeCell="EW151" sqref="EW151:FA155"/>
      <pageMargins left="0.15748031496062992" right="0.15748031496062992" top="0.19685039370078741" bottom="0.19685039370078741" header="0" footer="0"/>
      <printOptions horizontalCentered="1"/>
      <pageSetup paperSize="9" orientation="portrait" r:id="rId2"/>
      <headerFooter alignWithMargins="0"/>
    </customSheetView>
    <customSheetView guid="{D8E90C30-C61D-40A7-989F-8651AA8E91E2}" showPageBreaks="1" printArea="1" showRuler="0" topLeftCell="A28">
      <selection activeCell="M6" sqref="M6"/>
      <pageMargins left="0.15748031496062992" right="0.15748031496062992" top="0.19685039370078741" bottom="0.19685039370078741" header="0" footer="0"/>
      <printOptions horizontalCentered="1"/>
      <pageSetup paperSize="9" orientation="portrait" r:id="rId3"/>
      <headerFooter alignWithMargins="0"/>
    </customSheetView>
  </customSheetViews>
  <mergeCells count="19">
    <mergeCell ref="I31:J31"/>
    <mergeCell ref="C4:H21"/>
    <mergeCell ref="F1:H1"/>
    <mergeCell ref="I44:L44"/>
    <mergeCell ref="I42:L42"/>
    <mergeCell ref="I33:L33"/>
    <mergeCell ref="K31:L31"/>
    <mergeCell ref="C2:G2"/>
    <mergeCell ref="C3:G3"/>
    <mergeCell ref="I36:L36"/>
    <mergeCell ref="I38:L38"/>
    <mergeCell ref="I43:L43"/>
    <mergeCell ref="I39:L39"/>
    <mergeCell ref="I40:L40"/>
    <mergeCell ref="C53:E53"/>
    <mergeCell ref="F53:H53"/>
    <mergeCell ref="M67:N67"/>
    <mergeCell ref="I48:L48"/>
    <mergeCell ref="I46:L46"/>
  </mergeCells>
  <phoneticPr fontId="3" type="noConversion"/>
  <printOptions horizontalCentered="1"/>
  <pageMargins left="0.15748031496062992" right="0.15748031496062992" top="0.19685039370078741" bottom="0.19685039370078741" header="0" footer="0"/>
  <pageSetup paperSize="9" orientation="portrait" r:id="rId4"/>
  <headerFooter alignWithMargins="0"/>
  <drawing r:id="rId5"/>
</worksheet>
</file>

<file path=xl/worksheets/sheet20.xml><?xml version="1.0" encoding="utf-8"?>
<worksheet xmlns="http://schemas.openxmlformats.org/spreadsheetml/2006/main" xmlns:r="http://schemas.openxmlformats.org/officeDocument/2006/relationships">
  <sheetPr codeName="Folha22" enableFormatConditionsCalculation="0">
    <tabColor indexed="55"/>
  </sheetPr>
  <dimension ref="A1:BF86"/>
  <sheetViews>
    <sheetView workbookViewId="0"/>
  </sheetViews>
  <sheetFormatPr defaultRowHeight="12.75"/>
  <cols>
    <col min="1" max="1" width="1" customWidth="1"/>
    <col min="2" max="2" width="2.5703125" customWidth="1"/>
    <col min="3" max="3" width="3" customWidth="1"/>
    <col min="4" max="4" width="9.85546875" customWidth="1"/>
    <col min="5" max="5" width="0.5703125" customWidth="1"/>
    <col min="6" max="6" width="5.85546875" customWidth="1"/>
    <col min="7" max="7" width="0.5703125" customWidth="1"/>
    <col min="8" max="8" width="5.85546875" customWidth="1"/>
    <col min="9" max="9" width="0.5703125" customWidth="1"/>
    <col min="10" max="10" width="5.7109375" customWidth="1"/>
    <col min="11" max="11" width="0.5703125" customWidth="1"/>
    <col min="12" max="12" width="5.5703125" customWidth="1"/>
    <col min="13" max="13" width="0.42578125" customWidth="1"/>
    <col min="14" max="14" width="5.7109375" customWidth="1"/>
    <col min="15" max="15" width="0.5703125" customWidth="1"/>
    <col min="16" max="16" width="5.7109375" customWidth="1"/>
    <col min="17" max="17" width="0.5703125" customWidth="1"/>
    <col min="18" max="18" width="5.7109375" customWidth="1"/>
    <col min="19" max="19" width="0.5703125" customWidth="1"/>
    <col min="20" max="20" width="5.7109375" customWidth="1"/>
    <col min="21" max="21" width="0.5703125" customWidth="1"/>
    <col min="22" max="22" width="5.7109375" style="70" customWidth="1"/>
    <col min="23" max="23" width="0.5703125" customWidth="1"/>
    <col min="24" max="24" width="5.7109375" customWidth="1"/>
    <col min="25" max="25" width="0.5703125" customWidth="1"/>
    <col min="26" max="26" width="5.7109375" customWidth="1"/>
    <col min="27" max="27" width="0.5703125" customWidth="1"/>
    <col min="28" max="28" width="5.7109375" customWidth="1"/>
    <col min="29" max="29" width="0.5703125" customWidth="1"/>
    <col min="30" max="30" width="5.7109375" customWidth="1"/>
    <col min="31" max="31" width="0.5703125" customWidth="1"/>
    <col min="32" max="32" width="2.5703125" customWidth="1"/>
    <col min="33" max="33" width="1" customWidth="1"/>
  </cols>
  <sheetData>
    <row r="1" spans="1:57" ht="13.5" customHeight="1">
      <c r="A1" s="4"/>
      <c r="B1" s="343"/>
      <c r="C1" s="343"/>
      <c r="D1" s="343"/>
      <c r="E1" s="343"/>
      <c r="F1" s="343"/>
      <c r="G1" s="344"/>
      <c r="H1" s="344"/>
      <c r="I1" s="344"/>
      <c r="J1" s="344"/>
      <c r="K1" s="344"/>
      <c r="L1" s="344"/>
      <c r="M1" s="344"/>
      <c r="N1" s="344"/>
      <c r="O1" s="344"/>
      <c r="P1" s="344"/>
      <c r="Q1" s="344"/>
      <c r="R1" s="344"/>
      <c r="S1" s="344"/>
      <c r="T1" s="344"/>
      <c r="U1" s="344"/>
      <c r="V1" s="344"/>
      <c r="W1" s="344"/>
      <c r="X1" s="1713" t="s">
        <v>476</v>
      </c>
      <c r="Y1" s="1713"/>
      <c r="Z1" s="1713"/>
      <c r="AA1" s="1713"/>
      <c r="AB1" s="1713"/>
      <c r="AC1" s="1713"/>
      <c r="AD1" s="1713"/>
      <c r="AE1" s="1713"/>
      <c r="AF1" s="1713"/>
      <c r="AG1" s="4"/>
      <c r="AH1" s="27"/>
      <c r="AI1" s="27"/>
      <c r="AJ1" s="27"/>
      <c r="AK1" s="27"/>
      <c r="AL1" s="27"/>
      <c r="AM1" s="27"/>
    </row>
    <row r="2" spans="1:57" ht="6" customHeight="1">
      <c r="A2" s="345"/>
      <c r="B2" s="1716"/>
      <c r="C2" s="1716"/>
      <c r="D2" s="1716"/>
      <c r="E2" s="21"/>
      <c r="F2" s="21"/>
      <c r="G2" s="21"/>
      <c r="H2" s="21"/>
      <c r="I2" s="21"/>
      <c r="J2" s="341"/>
      <c r="K2" s="341"/>
      <c r="L2" s="341"/>
      <c r="M2" s="341"/>
      <c r="N2" s="341"/>
      <c r="O2" s="341"/>
      <c r="P2" s="341"/>
      <c r="Q2" s="341"/>
      <c r="R2" s="341"/>
      <c r="S2" s="341"/>
      <c r="T2" s="341"/>
      <c r="U2" s="341"/>
      <c r="V2" s="341"/>
      <c r="W2" s="341"/>
      <c r="X2" s="341"/>
      <c r="Y2" s="341"/>
      <c r="Z2" s="8"/>
      <c r="AA2" s="8"/>
      <c r="AB2" s="8"/>
      <c r="AC2" s="8"/>
      <c r="AD2" s="8"/>
      <c r="AE2" s="8"/>
      <c r="AF2" s="8"/>
      <c r="AG2" s="4"/>
      <c r="AH2" s="27"/>
      <c r="AI2" s="27"/>
      <c r="AJ2" s="27"/>
      <c r="AK2" s="27"/>
      <c r="AL2" s="27"/>
      <c r="AM2" s="27"/>
    </row>
    <row r="3" spans="1:57" ht="12" customHeight="1">
      <c r="A3" s="345"/>
      <c r="B3" s="8"/>
      <c r="C3" s="8"/>
      <c r="D3" s="8"/>
      <c r="E3" s="8"/>
      <c r="F3" s="8"/>
      <c r="G3" s="8"/>
      <c r="H3" s="8"/>
      <c r="I3" s="8"/>
      <c r="J3" s="8"/>
      <c r="K3" s="8"/>
      <c r="L3" s="8"/>
      <c r="M3" s="8"/>
      <c r="N3" s="8"/>
      <c r="O3" s="8"/>
      <c r="P3" s="8"/>
      <c r="Q3" s="8"/>
      <c r="R3" s="8"/>
      <c r="S3" s="8"/>
      <c r="T3" s="8"/>
      <c r="U3" s="8"/>
      <c r="V3" s="8"/>
      <c r="W3" s="8"/>
      <c r="X3" s="8"/>
      <c r="Y3" s="8"/>
      <c r="Z3" s="8"/>
      <c r="AA3" s="8"/>
      <c r="AB3" s="22"/>
      <c r="AC3" s="8"/>
      <c r="AD3" s="22"/>
      <c r="AE3" s="8"/>
      <c r="AF3" s="8"/>
      <c r="AG3" s="4"/>
      <c r="AH3" s="27"/>
      <c r="AI3" s="27"/>
      <c r="AJ3" s="27"/>
      <c r="AK3" s="27"/>
      <c r="AL3" s="27"/>
      <c r="AM3" s="27"/>
    </row>
    <row r="4" spans="1:57" s="12" customFormat="1" ht="13.5" customHeight="1">
      <c r="A4" s="346"/>
      <c r="B4" s="19"/>
      <c r="C4" s="97"/>
      <c r="D4" s="91"/>
      <c r="E4" s="91"/>
      <c r="F4" s="91"/>
      <c r="G4" s="91"/>
      <c r="H4" s="91"/>
      <c r="I4" s="91"/>
      <c r="J4" s="91"/>
      <c r="K4" s="91"/>
      <c r="L4" s="91"/>
      <c r="M4" s="91"/>
      <c r="N4" s="91"/>
      <c r="O4" s="91"/>
      <c r="P4" s="91"/>
      <c r="Q4" s="91"/>
      <c r="R4" s="98"/>
      <c r="S4" s="98"/>
      <c r="T4" s="98"/>
      <c r="U4" s="98"/>
      <c r="V4" s="98"/>
      <c r="W4" s="98"/>
      <c r="X4" s="98"/>
      <c r="Y4" s="98"/>
      <c r="Z4" s="98"/>
      <c r="AA4" s="98"/>
      <c r="AB4" s="98"/>
      <c r="AC4" s="98"/>
      <c r="AD4" s="98"/>
      <c r="AE4" s="98"/>
      <c r="AF4" s="8"/>
      <c r="AG4" s="11"/>
      <c r="AH4" s="66"/>
      <c r="AI4" s="66"/>
      <c r="AJ4" s="66"/>
      <c r="AK4" s="66"/>
      <c r="AL4" s="66"/>
      <c r="AM4" s="66"/>
    </row>
    <row r="5" spans="1:57" ht="3.75" customHeight="1">
      <c r="A5" s="345"/>
      <c r="B5" s="8"/>
      <c r="C5" s="13"/>
      <c r="D5" s="13"/>
      <c r="E5" s="13"/>
      <c r="F5" s="1912"/>
      <c r="G5" s="1912"/>
      <c r="H5" s="1912"/>
      <c r="I5" s="1912"/>
      <c r="J5" s="1912"/>
      <c r="K5" s="1912"/>
      <c r="L5" s="1912"/>
      <c r="M5" s="13"/>
      <c r="N5" s="13"/>
      <c r="O5" s="13"/>
      <c r="P5" s="13"/>
      <c r="Q5" s="13"/>
      <c r="R5" s="5"/>
      <c r="S5" s="5"/>
      <c r="T5" s="5"/>
      <c r="U5" s="79"/>
      <c r="V5" s="5"/>
      <c r="W5" s="5"/>
      <c r="X5" s="5"/>
      <c r="Y5" s="5"/>
      <c r="Z5" s="5"/>
      <c r="AA5" s="5"/>
      <c r="AB5" s="5"/>
      <c r="AC5" s="5"/>
      <c r="AD5" s="5"/>
      <c r="AE5" s="5"/>
      <c r="AF5" s="8"/>
      <c r="AG5" s="4"/>
      <c r="AH5" s="27"/>
      <c r="AI5" s="27"/>
      <c r="AJ5" s="27"/>
      <c r="AK5" s="27"/>
      <c r="AL5" s="27"/>
      <c r="AM5" s="27"/>
    </row>
    <row r="6" spans="1:57" ht="9.75" customHeight="1">
      <c r="A6" s="345"/>
      <c r="B6" s="8"/>
      <c r="C6" s="13"/>
      <c r="D6" s="13"/>
      <c r="E6" s="15"/>
      <c r="F6" s="1911"/>
      <c r="G6" s="1911"/>
      <c r="H6" s="1911"/>
      <c r="I6" s="1911"/>
      <c r="J6" s="1911"/>
      <c r="K6" s="1911"/>
      <c r="L6" s="1911"/>
      <c r="M6" s="1911"/>
      <c r="N6" s="1911"/>
      <c r="O6" s="1911"/>
      <c r="P6" s="1911"/>
      <c r="Q6" s="1911"/>
      <c r="R6" s="1911"/>
      <c r="S6" s="1911"/>
      <c r="T6" s="1911"/>
      <c r="U6" s="1911"/>
      <c r="V6" s="1911"/>
      <c r="W6" s="15"/>
      <c r="X6" s="1911"/>
      <c r="Y6" s="1911"/>
      <c r="Z6" s="1911"/>
      <c r="AA6" s="1911"/>
      <c r="AB6" s="1911"/>
      <c r="AC6" s="1911"/>
      <c r="AD6" s="1911"/>
      <c r="AE6" s="15"/>
      <c r="AF6" s="8"/>
      <c r="AG6" s="4"/>
      <c r="AH6" s="27"/>
      <c r="AI6" s="27"/>
      <c r="AJ6" s="27"/>
      <c r="AK6" s="27"/>
      <c r="AL6" s="27"/>
      <c r="AM6" s="27"/>
    </row>
    <row r="7" spans="1:57" ht="12.75" customHeight="1">
      <c r="A7" s="345"/>
      <c r="B7" s="8"/>
      <c r="C7" s="13"/>
      <c r="D7" s="13"/>
      <c r="E7" s="15"/>
      <c r="F7" s="15"/>
      <c r="G7" s="15"/>
      <c r="H7" s="15"/>
      <c r="I7" s="15"/>
      <c r="J7" s="15"/>
      <c r="K7" s="15"/>
      <c r="L7" s="15"/>
      <c r="M7" s="15"/>
      <c r="N7" s="15"/>
      <c r="O7" s="15"/>
      <c r="P7" s="15"/>
      <c r="Q7" s="15"/>
      <c r="R7" s="15"/>
      <c r="S7" s="15"/>
      <c r="T7" s="15"/>
      <c r="U7" s="15"/>
      <c r="V7" s="15"/>
      <c r="W7" s="15"/>
      <c r="X7" s="15"/>
      <c r="Y7" s="15"/>
      <c r="Z7" s="15"/>
      <c r="AA7" s="15"/>
      <c r="AB7" s="15"/>
      <c r="AC7" s="15"/>
      <c r="AD7" s="15"/>
      <c r="AE7" s="15"/>
      <c r="AF7" s="5"/>
      <c r="AG7" s="4"/>
      <c r="AH7" s="27"/>
      <c r="AI7" s="108"/>
      <c r="AJ7" s="108"/>
      <c r="AK7" s="108"/>
      <c r="AL7" s="27"/>
      <c r="AM7" s="27"/>
    </row>
    <row r="8" spans="1:57" s="80" customFormat="1" ht="15" customHeight="1">
      <c r="A8" s="540"/>
      <c r="B8" s="99"/>
      <c r="C8" s="77"/>
      <c r="D8" s="78"/>
      <c r="E8" s="79"/>
      <c r="F8" s="79"/>
      <c r="G8" s="79"/>
      <c r="H8" s="79"/>
      <c r="I8" s="79"/>
      <c r="J8" s="79"/>
      <c r="K8" s="79"/>
      <c r="L8" s="79"/>
      <c r="M8" s="79"/>
      <c r="N8" s="79"/>
      <c r="O8" s="79"/>
      <c r="P8" s="79"/>
      <c r="Q8" s="79"/>
      <c r="R8" s="79"/>
      <c r="S8" s="79"/>
      <c r="T8" s="79"/>
      <c r="U8" s="79"/>
      <c r="V8" s="79"/>
      <c r="W8" s="79"/>
      <c r="X8" s="79"/>
      <c r="Y8" s="79"/>
      <c r="Z8" s="79"/>
      <c r="AA8" s="79"/>
      <c r="AB8" s="79"/>
      <c r="AC8" s="79"/>
      <c r="AD8" s="79"/>
      <c r="AE8" s="79"/>
      <c r="AF8" s="93"/>
      <c r="AG8" s="76"/>
      <c r="AH8" s="101"/>
      <c r="AI8" s="108"/>
      <c r="AJ8" s="108"/>
      <c r="AK8" s="108"/>
      <c r="AL8" s="90"/>
      <c r="AM8" s="90"/>
      <c r="AN8" s="12"/>
      <c r="AO8" s="12"/>
      <c r="AP8" s="12"/>
      <c r="AQ8" s="12"/>
      <c r="AR8"/>
      <c r="AS8" s="26"/>
      <c r="AT8" s="12"/>
      <c r="AU8" s="12"/>
      <c r="AV8" s="12"/>
      <c r="AW8" s="12"/>
      <c r="AX8" s="12"/>
      <c r="AY8" s="12"/>
      <c r="AZ8" s="12"/>
      <c r="BA8" s="12"/>
      <c r="BB8" s="12"/>
      <c r="BC8" s="12"/>
      <c r="BD8" s="12"/>
      <c r="BE8" s="12"/>
    </row>
    <row r="9" spans="1:57" ht="12" customHeight="1">
      <c r="A9" s="345"/>
      <c r="B9" s="8"/>
      <c r="C9" s="55"/>
      <c r="D9" s="18"/>
      <c r="E9" s="94"/>
      <c r="F9" s="94"/>
      <c r="G9" s="94"/>
      <c r="H9" s="94"/>
      <c r="I9" s="94"/>
      <c r="J9" s="94"/>
      <c r="K9" s="94"/>
      <c r="L9" s="94"/>
      <c r="M9" s="94"/>
      <c r="N9" s="94"/>
      <c r="O9" s="94"/>
      <c r="P9" s="94"/>
      <c r="Q9" s="94"/>
      <c r="R9" s="94"/>
      <c r="S9" s="94"/>
      <c r="T9" s="94"/>
      <c r="U9" s="94"/>
      <c r="V9" s="94"/>
      <c r="W9" s="94"/>
      <c r="X9" s="94"/>
      <c r="Y9" s="94"/>
      <c r="Z9" s="94"/>
      <c r="AA9" s="94"/>
      <c r="AB9" s="32"/>
      <c r="AC9" s="94"/>
      <c r="AD9" s="32"/>
      <c r="AE9" s="94"/>
      <c r="AF9" s="5"/>
      <c r="AG9" s="4"/>
      <c r="AH9" s="27"/>
      <c r="AI9" s="108"/>
      <c r="AJ9" s="108"/>
      <c r="AK9" s="108"/>
      <c r="AL9" s="27"/>
      <c r="AM9" s="27"/>
      <c r="AS9" s="26"/>
    </row>
    <row r="10" spans="1:57" ht="12" customHeight="1">
      <c r="A10" s="345"/>
      <c r="B10" s="8"/>
      <c r="C10" s="55"/>
      <c r="D10" s="18"/>
      <c r="E10" s="94"/>
      <c r="F10" s="94"/>
      <c r="G10" s="94"/>
      <c r="H10" s="94"/>
      <c r="I10" s="94"/>
      <c r="J10" s="94"/>
      <c r="K10" s="94"/>
      <c r="L10" s="94"/>
      <c r="M10" s="94"/>
      <c r="N10" s="94"/>
      <c r="O10" s="94"/>
      <c r="P10" s="94"/>
      <c r="Q10" s="94"/>
      <c r="R10" s="94"/>
      <c r="S10" s="94"/>
      <c r="T10" s="94"/>
      <c r="U10" s="94"/>
      <c r="V10" s="94"/>
      <c r="W10" s="94"/>
      <c r="X10" s="94"/>
      <c r="Y10" s="94"/>
      <c r="Z10" s="94"/>
      <c r="AA10" s="94"/>
      <c r="AB10" s="32"/>
      <c r="AC10" s="94"/>
      <c r="AD10" s="32"/>
      <c r="AE10" s="94"/>
      <c r="AF10" s="5"/>
      <c r="AG10" s="4"/>
      <c r="AH10" s="27"/>
      <c r="AI10" s="108"/>
      <c r="AJ10" s="108"/>
      <c r="AK10" s="108"/>
      <c r="AL10" s="27"/>
      <c r="AM10" s="27"/>
      <c r="AS10" s="26"/>
    </row>
    <row r="11" spans="1:57" ht="12" customHeight="1">
      <c r="A11" s="345"/>
      <c r="B11" s="8"/>
      <c r="C11" s="55"/>
      <c r="D11" s="18"/>
      <c r="E11" s="94"/>
      <c r="F11" s="94"/>
      <c r="G11" s="94"/>
      <c r="H11" s="94"/>
      <c r="I11" s="94"/>
      <c r="J11" s="94"/>
      <c r="K11" s="94"/>
      <c r="L11" s="94"/>
      <c r="M11" s="94"/>
      <c r="N11" s="94"/>
      <c r="O11" s="94"/>
      <c r="P11" s="94"/>
      <c r="Q11" s="94"/>
      <c r="R11" s="94"/>
      <c r="S11" s="94"/>
      <c r="T11" s="94"/>
      <c r="U11" s="94"/>
      <c r="V11" s="94"/>
      <c r="W11" s="94"/>
      <c r="X11" s="94"/>
      <c r="Y11" s="94"/>
      <c r="Z11" s="94"/>
      <c r="AA11" s="94"/>
      <c r="AB11" s="32"/>
      <c r="AC11" s="94"/>
      <c r="AD11" s="32"/>
      <c r="AE11" s="94"/>
      <c r="AF11" s="5"/>
      <c r="AG11" s="4"/>
      <c r="AH11" s="27"/>
      <c r="AI11" s="108"/>
      <c r="AJ11" s="108"/>
      <c r="AK11" s="108"/>
      <c r="AL11" s="27"/>
      <c r="AM11" s="27"/>
      <c r="AS11" s="26"/>
    </row>
    <row r="12" spans="1:57" ht="12" customHeight="1">
      <c r="A12" s="345"/>
      <c r="B12" s="8"/>
      <c r="C12" s="55"/>
      <c r="D12" s="18"/>
      <c r="E12" s="94"/>
      <c r="F12" s="94"/>
      <c r="G12" s="94"/>
      <c r="H12" s="94"/>
      <c r="I12" s="94"/>
      <c r="J12" s="94"/>
      <c r="K12" s="94"/>
      <c r="L12" s="94"/>
      <c r="M12" s="94"/>
      <c r="N12" s="94"/>
      <c r="O12" s="94"/>
      <c r="P12" s="94"/>
      <c r="Q12" s="94"/>
      <c r="R12" s="94"/>
      <c r="S12" s="94"/>
      <c r="T12" s="94"/>
      <c r="U12" s="94"/>
      <c r="V12" s="94"/>
      <c r="W12" s="94"/>
      <c r="X12" s="94"/>
      <c r="Y12" s="94"/>
      <c r="Z12" s="94"/>
      <c r="AA12" s="94"/>
      <c r="AB12" s="32"/>
      <c r="AC12" s="94"/>
      <c r="AD12" s="32"/>
      <c r="AE12" s="94"/>
      <c r="AF12" s="5"/>
      <c r="AG12" s="4"/>
      <c r="AH12" s="27"/>
      <c r="AI12" s="27"/>
      <c r="AJ12" s="27"/>
      <c r="AK12" s="27"/>
      <c r="AL12" s="27"/>
      <c r="AM12" s="27"/>
      <c r="AS12" s="26"/>
    </row>
    <row r="13" spans="1:57" ht="12" customHeight="1">
      <c r="A13" s="345"/>
      <c r="B13" s="8"/>
      <c r="C13" s="55"/>
      <c r="D13" s="18"/>
      <c r="E13" s="94"/>
      <c r="F13" s="94"/>
      <c r="G13" s="94"/>
      <c r="H13" s="94"/>
      <c r="I13" s="94"/>
      <c r="J13" s="94"/>
      <c r="K13" s="94"/>
      <c r="L13" s="94"/>
      <c r="M13" s="94"/>
      <c r="N13" s="94"/>
      <c r="O13" s="94"/>
      <c r="P13" s="94"/>
      <c r="Q13" s="94"/>
      <c r="R13" s="94"/>
      <c r="S13" s="94"/>
      <c r="T13" s="94"/>
      <c r="U13" s="94"/>
      <c r="V13" s="94"/>
      <c r="W13" s="94"/>
      <c r="X13" s="94"/>
      <c r="Y13" s="94"/>
      <c r="Z13" s="94"/>
      <c r="AA13" s="94"/>
      <c r="AB13" s="32"/>
      <c r="AC13" s="94"/>
      <c r="AD13" s="32"/>
      <c r="AE13" s="94"/>
      <c r="AF13" s="5"/>
      <c r="AG13" s="4"/>
      <c r="AH13" s="27"/>
      <c r="AI13" s="27"/>
      <c r="AJ13" s="27"/>
      <c r="AK13" s="27"/>
      <c r="AL13" s="27"/>
      <c r="AM13" s="27"/>
    </row>
    <row r="14" spans="1:57" ht="12" customHeight="1">
      <c r="A14" s="345"/>
      <c r="B14" s="8"/>
      <c r="C14" s="55"/>
      <c r="D14" s="18"/>
      <c r="E14" s="94"/>
      <c r="F14" s="94"/>
      <c r="G14" s="94"/>
      <c r="H14" s="94"/>
      <c r="I14" s="94"/>
      <c r="J14" s="94"/>
      <c r="K14" s="94"/>
      <c r="L14" s="94"/>
      <c r="M14" s="94"/>
      <c r="N14" s="94"/>
      <c r="O14" s="94"/>
      <c r="P14" s="94"/>
      <c r="Q14" s="94"/>
      <c r="R14" s="94"/>
      <c r="S14" s="94"/>
      <c r="T14" s="94"/>
      <c r="U14" s="94"/>
      <c r="V14" s="94"/>
      <c r="W14" s="94"/>
      <c r="X14" s="94"/>
      <c r="Y14" s="94"/>
      <c r="Z14" s="94"/>
      <c r="AA14" s="94"/>
      <c r="AB14" s="32"/>
      <c r="AC14" s="94"/>
      <c r="AD14" s="32"/>
      <c r="AE14" s="94"/>
      <c r="AF14" s="5"/>
      <c r="AG14" s="4"/>
      <c r="AH14" s="27"/>
      <c r="AI14" s="27"/>
      <c r="AJ14" s="27"/>
      <c r="AK14" s="27"/>
      <c r="AL14" s="27"/>
      <c r="AM14" s="27"/>
    </row>
    <row r="15" spans="1:57" ht="12" customHeight="1">
      <c r="A15" s="345"/>
      <c r="B15" s="8"/>
      <c r="C15" s="55"/>
      <c r="D15" s="18"/>
      <c r="E15" s="94"/>
      <c r="F15" s="94"/>
      <c r="G15" s="94"/>
      <c r="H15" s="94"/>
      <c r="I15" s="94"/>
      <c r="J15" s="94"/>
      <c r="K15" s="94"/>
      <c r="L15" s="94"/>
      <c r="M15" s="94"/>
      <c r="N15" s="94"/>
      <c r="O15" s="94"/>
      <c r="P15" s="94"/>
      <c r="Q15" s="94"/>
      <c r="R15" s="94"/>
      <c r="S15" s="94"/>
      <c r="T15" s="94"/>
      <c r="U15" s="94"/>
      <c r="V15" s="94"/>
      <c r="W15" s="94"/>
      <c r="X15" s="94"/>
      <c r="Y15" s="94"/>
      <c r="Z15" s="94"/>
      <c r="AA15" s="94"/>
      <c r="AB15" s="32"/>
      <c r="AC15" s="94"/>
      <c r="AD15" s="32"/>
      <c r="AE15" s="94"/>
      <c r="AF15" s="5"/>
      <c r="AG15" s="4"/>
      <c r="AH15" s="27"/>
      <c r="AI15" s="27"/>
      <c r="AJ15" s="27"/>
      <c r="AK15" s="27"/>
      <c r="AL15" s="27"/>
      <c r="AM15" s="27"/>
    </row>
    <row r="16" spans="1:57" ht="12" customHeight="1">
      <c r="A16" s="345"/>
      <c r="B16" s="8"/>
      <c r="C16" s="55"/>
      <c r="D16" s="18"/>
      <c r="E16" s="94"/>
      <c r="F16" s="94"/>
      <c r="G16" s="94"/>
      <c r="H16" s="94"/>
      <c r="I16" s="94"/>
      <c r="J16" s="94"/>
      <c r="K16" s="94"/>
      <c r="L16" s="94"/>
      <c r="M16" s="94"/>
      <c r="N16" s="94"/>
      <c r="O16" s="94"/>
      <c r="P16" s="94"/>
      <c r="Q16" s="94"/>
      <c r="R16" s="94"/>
      <c r="S16" s="94"/>
      <c r="T16" s="94"/>
      <c r="U16" s="94"/>
      <c r="V16" s="94"/>
      <c r="W16" s="94"/>
      <c r="X16" s="94"/>
      <c r="Y16" s="94"/>
      <c r="Z16" s="94"/>
      <c r="AA16" s="94"/>
      <c r="AB16" s="32"/>
      <c r="AC16" s="94"/>
      <c r="AD16" s="32"/>
      <c r="AE16" s="94"/>
      <c r="AF16" s="5"/>
      <c r="AG16" s="4"/>
      <c r="AH16" s="27"/>
      <c r="AI16" s="27"/>
      <c r="AJ16" s="27"/>
      <c r="AK16" s="27"/>
      <c r="AL16" s="27"/>
      <c r="AM16" s="27"/>
    </row>
    <row r="17" spans="1:53" ht="12" customHeight="1">
      <c r="A17" s="345"/>
      <c r="B17" s="8"/>
      <c r="C17" s="55"/>
      <c r="D17" s="18"/>
      <c r="E17" s="94"/>
      <c r="F17" s="94"/>
      <c r="G17" s="94"/>
      <c r="H17" s="94"/>
      <c r="I17" s="94"/>
      <c r="J17" s="94"/>
      <c r="K17" s="94"/>
      <c r="L17" s="94"/>
      <c r="M17" s="94"/>
      <c r="N17" s="94"/>
      <c r="O17" s="94"/>
      <c r="P17" s="94"/>
      <c r="Q17" s="94"/>
      <c r="R17" s="94"/>
      <c r="S17" s="94"/>
      <c r="T17" s="94"/>
      <c r="U17" s="94"/>
      <c r="V17" s="94"/>
      <c r="W17" s="94"/>
      <c r="X17" s="94"/>
      <c r="Y17" s="94"/>
      <c r="Z17" s="94"/>
      <c r="AA17" s="94"/>
      <c r="AB17" s="32"/>
      <c r="AC17" s="94"/>
      <c r="AD17" s="32"/>
      <c r="AE17" s="94"/>
      <c r="AF17" s="5"/>
      <c r="AG17" s="4"/>
      <c r="AH17" s="27"/>
      <c r="AI17" s="27"/>
      <c r="AJ17" s="27"/>
      <c r="AK17" s="27"/>
      <c r="AL17" s="27"/>
      <c r="AM17" s="27"/>
    </row>
    <row r="18" spans="1:53" ht="12" customHeight="1">
      <c r="A18" s="345"/>
      <c r="B18" s="8"/>
      <c r="C18" s="55"/>
      <c r="D18" s="18"/>
      <c r="E18" s="94"/>
      <c r="F18" s="94"/>
      <c r="G18" s="94"/>
      <c r="H18" s="94"/>
      <c r="I18" s="94"/>
      <c r="J18" s="94"/>
      <c r="K18" s="94"/>
      <c r="L18" s="94"/>
      <c r="M18" s="94"/>
      <c r="N18" s="94"/>
      <c r="O18" s="94"/>
      <c r="P18" s="94"/>
      <c r="Q18" s="94"/>
      <c r="R18" s="94"/>
      <c r="S18" s="94"/>
      <c r="T18" s="94"/>
      <c r="U18" s="94"/>
      <c r="V18" s="94"/>
      <c r="W18" s="94"/>
      <c r="X18" s="94"/>
      <c r="Y18" s="94"/>
      <c r="Z18" s="94"/>
      <c r="AA18" s="94"/>
      <c r="AB18" s="32"/>
      <c r="AC18" s="94"/>
      <c r="AD18" s="32"/>
      <c r="AE18" s="94"/>
      <c r="AF18" s="5"/>
      <c r="AG18" s="4"/>
      <c r="AH18" s="27"/>
      <c r="AI18" s="27"/>
      <c r="AJ18" s="27"/>
      <c r="AK18" s="27"/>
      <c r="AL18" s="27"/>
      <c r="AM18" s="27"/>
    </row>
    <row r="19" spans="1:53" ht="12" customHeight="1">
      <c r="A19" s="345"/>
      <c r="B19" s="8"/>
      <c r="C19" s="55"/>
      <c r="D19" s="18"/>
      <c r="E19" s="94"/>
      <c r="F19" s="94"/>
      <c r="G19" s="94"/>
      <c r="H19" s="94"/>
      <c r="I19" s="94"/>
      <c r="J19" s="94"/>
      <c r="K19" s="94"/>
      <c r="L19" s="94"/>
      <c r="M19" s="94"/>
      <c r="N19" s="94"/>
      <c r="O19" s="94"/>
      <c r="P19" s="94"/>
      <c r="Q19" s="94"/>
      <c r="R19" s="94"/>
      <c r="S19" s="94"/>
      <c r="T19" s="94"/>
      <c r="U19" s="94"/>
      <c r="V19" s="94"/>
      <c r="W19" s="94"/>
      <c r="X19" s="94"/>
      <c r="Y19" s="94"/>
      <c r="Z19" s="94"/>
      <c r="AA19" s="94"/>
      <c r="AB19" s="32"/>
      <c r="AC19" s="94"/>
      <c r="AD19" s="32"/>
      <c r="AE19" s="94"/>
      <c r="AF19" s="5"/>
      <c r="AG19" s="4"/>
      <c r="AH19" s="27"/>
      <c r="AI19" s="27"/>
      <c r="AJ19" s="27"/>
      <c r="AK19" s="27"/>
      <c r="AL19" s="27"/>
      <c r="AM19" s="27"/>
    </row>
    <row r="20" spans="1:53" ht="12" customHeight="1">
      <c r="A20" s="345"/>
      <c r="B20" s="8"/>
      <c r="C20" s="55"/>
      <c r="D20" s="18"/>
      <c r="E20" s="94"/>
      <c r="F20" s="94"/>
      <c r="G20" s="94"/>
      <c r="H20" s="94"/>
      <c r="I20" s="94"/>
      <c r="J20" s="94"/>
      <c r="K20" s="94"/>
      <c r="L20" s="94"/>
      <c r="M20" s="94"/>
      <c r="N20" s="94"/>
      <c r="O20" s="94"/>
      <c r="P20" s="94"/>
      <c r="Q20" s="94"/>
      <c r="R20" s="94"/>
      <c r="S20" s="94"/>
      <c r="T20" s="94"/>
      <c r="U20" s="94"/>
      <c r="V20" s="94"/>
      <c r="W20" s="94"/>
      <c r="X20" s="94"/>
      <c r="Y20" s="94"/>
      <c r="Z20" s="94"/>
      <c r="AA20" s="94"/>
      <c r="AB20" s="32"/>
      <c r="AC20" s="94"/>
      <c r="AD20" s="32"/>
      <c r="AE20" s="94"/>
      <c r="AF20" s="5"/>
      <c r="AG20" s="4"/>
      <c r="AH20" s="27"/>
      <c r="AI20" s="27"/>
      <c r="AJ20" s="27"/>
      <c r="AK20" s="27"/>
      <c r="AL20" s="27"/>
      <c r="AM20" s="27"/>
    </row>
    <row r="21" spans="1:53" ht="12" customHeight="1">
      <c r="A21" s="345"/>
      <c r="B21" s="8"/>
      <c r="C21" s="55"/>
      <c r="D21" s="18"/>
      <c r="E21" s="94"/>
      <c r="F21" s="94"/>
      <c r="G21" s="94"/>
      <c r="H21" s="94"/>
      <c r="I21" s="94"/>
      <c r="J21" s="94"/>
      <c r="K21" s="94"/>
      <c r="L21" s="94"/>
      <c r="M21" s="94"/>
      <c r="N21" s="94"/>
      <c r="O21" s="94"/>
      <c r="P21" s="94"/>
      <c r="Q21" s="94"/>
      <c r="R21" s="94"/>
      <c r="S21" s="94"/>
      <c r="T21" s="94"/>
      <c r="U21" s="94"/>
      <c r="V21" s="94"/>
      <c r="W21" s="94"/>
      <c r="X21" s="94"/>
      <c r="Y21" s="94"/>
      <c r="Z21" s="94"/>
      <c r="AA21" s="94"/>
      <c r="AB21" s="32"/>
      <c r="AC21" s="94"/>
      <c r="AD21" s="32"/>
      <c r="AE21" s="94"/>
      <c r="AF21" s="5"/>
      <c r="AG21" s="4"/>
      <c r="AH21" s="27"/>
      <c r="AI21" s="27"/>
      <c r="AJ21" s="27"/>
      <c r="AK21" s="27"/>
      <c r="AL21" s="27"/>
      <c r="AM21" s="27"/>
    </row>
    <row r="22" spans="1:53" ht="12" customHeight="1">
      <c r="A22" s="345"/>
      <c r="B22" s="8"/>
      <c r="C22" s="55"/>
      <c r="D22" s="18"/>
      <c r="E22" s="94"/>
      <c r="F22" s="94"/>
      <c r="G22" s="94"/>
      <c r="H22" s="94"/>
      <c r="I22" s="94"/>
      <c r="J22" s="94"/>
      <c r="K22" s="94"/>
      <c r="L22" s="94"/>
      <c r="M22" s="94"/>
      <c r="N22" s="94"/>
      <c r="O22" s="94"/>
      <c r="P22" s="94"/>
      <c r="Q22" s="94"/>
      <c r="R22" s="94"/>
      <c r="S22" s="94"/>
      <c r="T22" s="94"/>
      <c r="U22" s="94"/>
      <c r="V22" s="94"/>
      <c r="W22" s="94"/>
      <c r="X22" s="94"/>
      <c r="Y22" s="94"/>
      <c r="Z22" s="94"/>
      <c r="AA22" s="94"/>
      <c r="AB22" s="32"/>
      <c r="AC22" s="94"/>
      <c r="AD22" s="32"/>
      <c r="AE22" s="94"/>
      <c r="AF22" s="5"/>
      <c r="AG22" s="4"/>
      <c r="AH22" s="27"/>
      <c r="AI22" s="27"/>
      <c r="AJ22" s="27"/>
      <c r="AK22" s="27"/>
      <c r="AL22" s="27"/>
      <c r="AM22" s="27"/>
    </row>
    <row r="23" spans="1:53" ht="12" customHeight="1">
      <c r="A23" s="345"/>
      <c r="B23" s="8"/>
      <c r="C23" s="55"/>
      <c r="D23" s="18"/>
      <c r="E23" s="94"/>
      <c r="F23" s="94"/>
      <c r="G23" s="94"/>
      <c r="H23" s="94"/>
      <c r="I23" s="94"/>
      <c r="J23" s="94"/>
      <c r="K23" s="94"/>
      <c r="L23" s="94"/>
      <c r="M23" s="94"/>
      <c r="N23" s="94"/>
      <c r="O23" s="94"/>
      <c r="P23" s="94"/>
      <c r="Q23" s="94"/>
      <c r="R23" s="94"/>
      <c r="S23" s="94"/>
      <c r="T23" s="94"/>
      <c r="U23" s="94"/>
      <c r="V23" s="94"/>
      <c r="W23" s="94"/>
      <c r="X23" s="94"/>
      <c r="Y23" s="94"/>
      <c r="Z23" s="94"/>
      <c r="AA23" s="94"/>
      <c r="AB23" s="32"/>
      <c r="AC23" s="94"/>
      <c r="AD23" s="32"/>
      <c r="AE23" s="94"/>
      <c r="AF23" s="5"/>
      <c r="AG23" s="4"/>
      <c r="AH23" s="27"/>
      <c r="AI23" s="27"/>
      <c r="AJ23" s="27"/>
      <c r="AK23" s="27"/>
      <c r="AL23" s="27"/>
      <c r="AM23" s="27"/>
    </row>
    <row r="24" spans="1:53" ht="12" customHeight="1">
      <c r="A24" s="345"/>
      <c r="B24" s="8"/>
      <c r="C24" s="55"/>
      <c r="D24" s="18"/>
      <c r="E24" s="94"/>
      <c r="F24" s="94"/>
      <c r="G24" s="94"/>
      <c r="H24" s="94"/>
      <c r="I24" s="94"/>
      <c r="J24" s="94"/>
      <c r="K24" s="94"/>
      <c r="L24" s="94"/>
      <c r="M24" s="94"/>
      <c r="N24" s="94"/>
      <c r="O24" s="94"/>
      <c r="P24" s="94"/>
      <c r="Q24" s="94"/>
      <c r="R24" s="94"/>
      <c r="S24" s="94"/>
      <c r="T24" s="94"/>
      <c r="U24" s="94"/>
      <c r="V24" s="94"/>
      <c r="W24" s="94"/>
      <c r="X24" s="94"/>
      <c r="Y24" s="94"/>
      <c r="Z24" s="94"/>
      <c r="AA24" s="94"/>
      <c r="AB24" s="32"/>
      <c r="AC24" s="94"/>
      <c r="AD24" s="32"/>
      <c r="AE24" s="94"/>
      <c r="AF24" s="5"/>
      <c r="AG24" s="4"/>
      <c r="AH24" s="27"/>
      <c r="AI24" s="27"/>
      <c r="AJ24" s="27"/>
      <c r="AK24" s="27"/>
      <c r="AL24" s="27"/>
      <c r="AM24" s="27"/>
    </row>
    <row r="25" spans="1:53" ht="12" customHeight="1">
      <c r="A25" s="345"/>
      <c r="B25" s="8"/>
      <c r="C25" s="55"/>
      <c r="D25" s="18"/>
      <c r="E25" s="94"/>
      <c r="F25" s="94"/>
      <c r="G25" s="94"/>
      <c r="H25" s="94"/>
      <c r="I25" s="94"/>
      <c r="J25" s="94"/>
      <c r="K25" s="94"/>
      <c r="L25" s="94"/>
      <c r="M25" s="94"/>
      <c r="N25" s="94"/>
      <c r="O25" s="94"/>
      <c r="P25" s="94"/>
      <c r="Q25" s="94"/>
      <c r="R25" s="94"/>
      <c r="S25" s="94"/>
      <c r="T25" s="94"/>
      <c r="U25" s="94"/>
      <c r="V25" s="94"/>
      <c r="W25" s="94"/>
      <c r="X25" s="94"/>
      <c r="Y25" s="94"/>
      <c r="Z25" s="94"/>
      <c r="AA25" s="94"/>
      <c r="AB25" s="32"/>
      <c r="AC25" s="94"/>
      <c r="AD25" s="32"/>
      <c r="AE25" s="94"/>
      <c r="AF25" s="5"/>
      <c r="AG25" s="4"/>
      <c r="AH25" s="27"/>
      <c r="AI25" s="27"/>
      <c r="AJ25" s="27"/>
      <c r="AK25" s="27"/>
      <c r="AL25" s="27"/>
      <c r="AM25" s="27"/>
    </row>
    <row r="26" spans="1:53" ht="12" customHeight="1">
      <c r="A26" s="345"/>
      <c r="B26" s="8"/>
      <c r="C26" s="55"/>
      <c r="D26" s="18"/>
      <c r="E26" s="94"/>
      <c r="F26" s="94"/>
      <c r="G26" s="94"/>
      <c r="H26" s="94"/>
      <c r="I26" s="94"/>
      <c r="J26" s="94"/>
      <c r="K26" s="94"/>
      <c r="L26" s="94"/>
      <c r="M26" s="94"/>
      <c r="N26" s="94"/>
      <c r="O26" s="94"/>
      <c r="P26" s="94"/>
      <c r="Q26" s="94"/>
      <c r="R26" s="94"/>
      <c r="S26" s="94"/>
      <c r="T26" s="94"/>
      <c r="U26" s="94"/>
      <c r="V26" s="94"/>
      <c r="W26" s="94"/>
      <c r="X26" s="94"/>
      <c r="Y26" s="94"/>
      <c r="Z26" s="94"/>
      <c r="AA26" s="94"/>
      <c r="AB26" s="32"/>
      <c r="AC26" s="94"/>
      <c r="AD26" s="32"/>
      <c r="AE26" s="94"/>
      <c r="AF26" s="5"/>
      <c r="AG26" s="4"/>
      <c r="AH26" s="27"/>
      <c r="AI26" s="27"/>
      <c r="AJ26" s="27"/>
      <c r="AK26" s="27"/>
      <c r="AL26" s="27"/>
      <c r="AM26" s="27"/>
    </row>
    <row r="27" spans="1:53" ht="12" customHeight="1">
      <c r="A27" s="345"/>
      <c r="B27" s="8"/>
      <c r="C27" s="55"/>
      <c r="D27" s="18"/>
      <c r="E27" s="94"/>
      <c r="F27" s="94"/>
      <c r="G27" s="94"/>
      <c r="H27" s="94"/>
      <c r="I27" s="94"/>
      <c r="J27" s="94"/>
      <c r="K27" s="94"/>
      <c r="L27" s="94"/>
      <c r="M27" s="94"/>
      <c r="N27" s="94"/>
      <c r="O27" s="94"/>
      <c r="P27" s="94"/>
      <c r="Q27" s="94"/>
      <c r="R27" s="94"/>
      <c r="S27" s="94"/>
      <c r="T27" s="94"/>
      <c r="U27" s="94"/>
      <c r="V27" s="94"/>
      <c r="W27" s="94"/>
      <c r="X27" s="94"/>
      <c r="Y27" s="94"/>
      <c r="Z27" s="94"/>
      <c r="AA27" s="94"/>
      <c r="AB27" s="32"/>
      <c r="AC27" s="94"/>
      <c r="AD27" s="32"/>
      <c r="AE27" s="94"/>
      <c r="AF27" s="5"/>
      <c r="AG27" s="4"/>
      <c r="AH27" s="27"/>
      <c r="AI27" s="27"/>
      <c r="AJ27" s="27"/>
      <c r="AK27" s="27"/>
      <c r="AL27" s="27"/>
      <c r="AM27" s="27"/>
    </row>
    <row r="28" spans="1:53" ht="12" customHeight="1">
      <c r="A28" s="345"/>
      <c r="B28" s="8"/>
      <c r="C28" s="55"/>
      <c r="D28" s="18"/>
      <c r="E28" s="94"/>
      <c r="F28" s="94"/>
      <c r="G28" s="94"/>
      <c r="H28" s="94"/>
      <c r="I28" s="94"/>
      <c r="J28" s="94"/>
      <c r="K28" s="94"/>
      <c r="L28" s="94"/>
      <c r="M28" s="94"/>
      <c r="N28" s="94"/>
      <c r="O28" s="94"/>
      <c r="P28" s="94"/>
      <c r="Q28" s="94"/>
      <c r="R28" s="94"/>
      <c r="S28" s="94"/>
      <c r="T28" s="94"/>
      <c r="U28" s="94"/>
      <c r="V28" s="94"/>
      <c r="W28" s="94"/>
      <c r="X28" s="94"/>
      <c r="Y28" s="94"/>
      <c r="Z28" s="94"/>
      <c r="AA28" s="94"/>
      <c r="AB28" s="32"/>
      <c r="AC28" s="94"/>
      <c r="AD28" s="32"/>
      <c r="AE28" s="94"/>
      <c r="AF28" s="5"/>
      <c r="AG28" s="4"/>
      <c r="AH28" s="27"/>
      <c r="AI28" s="27"/>
      <c r="AJ28" s="27"/>
      <c r="AK28" s="27"/>
      <c r="AL28" s="27"/>
      <c r="AM28" s="27"/>
      <c r="AR28" s="28"/>
      <c r="AS28" s="64"/>
    </row>
    <row r="29" spans="1:53" ht="6" customHeight="1">
      <c r="A29" s="345"/>
      <c r="B29" s="8"/>
      <c r="C29" s="55"/>
      <c r="D29" s="18"/>
      <c r="E29" s="18"/>
      <c r="F29" s="18"/>
      <c r="G29" s="18"/>
      <c r="H29" s="18"/>
      <c r="I29" s="18"/>
      <c r="J29" s="18"/>
      <c r="K29" s="18"/>
      <c r="L29" s="18"/>
      <c r="M29" s="18"/>
      <c r="N29" s="18"/>
      <c r="O29" s="18"/>
      <c r="P29" s="18"/>
      <c r="Q29" s="18"/>
      <c r="R29" s="16"/>
      <c r="S29" s="16"/>
      <c r="T29" s="16"/>
      <c r="U29" s="16"/>
      <c r="V29" s="24"/>
      <c r="W29" s="16"/>
      <c r="X29" s="16"/>
      <c r="Y29" s="16"/>
      <c r="Z29" s="16"/>
      <c r="AA29" s="16"/>
      <c r="AB29" s="16"/>
      <c r="AC29" s="16"/>
      <c r="AD29" s="16"/>
      <c r="AE29" s="16"/>
      <c r="AF29" s="5"/>
      <c r="AG29" s="4"/>
      <c r="AH29" s="27"/>
      <c r="AI29" s="27"/>
      <c r="AJ29" s="27"/>
      <c r="AK29" s="27"/>
      <c r="AL29" s="27"/>
      <c r="AM29" s="27"/>
    </row>
    <row r="30" spans="1:53" ht="6" customHeight="1">
      <c r="A30" s="345"/>
      <c r="B30" s="8"/>
      <c r="C30" s="69"/>
      <c r="D30" s="18"/>
      <c r="E30" s="18"/>
      <c r="F30" s="18"/>
      <c r="G30" s="18"/>
      <c r="H30" s="18"/>
      <c r="I30" s="18"/>
      <c r="J30" s="18"/>
      <c r="K30" s="18"/>
      <c r="L30" s="18"/>
      <c r="M30" s="18"/>
      <c r="N30" s="18"/>
      <c r="O30" s="18"/>
      <c r="P30" s="18"/>
      <c r="Q30" s="18"/>
      <c r="R30" s="16"/>
      <c r="S30" s="16"/>
      <c r="T30" s="16"/>
      <c r="U30" s="16"/>
      <c r="V30" s="24"/>
      <c r="W30" s="16"/>
      <c r="X30" s="16"/>
      <c r="Y30" s="16"/>
      <c r="Z30" s="16"/>
      <c r="AA30" s="16"/>
      <c r="AB30" s="16"/>
      <c r="AC30" s="16"/>
      <c r="AD30" s="16"/>
      <c r="AE30" s="16"/>
      <c r="AF30" s="5"/>
      <c r="AG30" s="4"/>
      <c r="AH30" s="27"/>
      <c r="AI30" s="27"/>
      <c r="AJ30" s="27"/>
      <c r="AK30" s="27"/>
      <c r="AL30" s="27"/>
      <c r="AM30" s="27"/>
    </row>
    <row r="31" spans="1:53" ht="9" customHeight="1">
      <c r="A31" s="345"/>
      <c r="B31" s="8"/>
      <c r="C31" s="61"/>
      <c r="D31" s="61"/>
      <c r="E31" s="61"/>
      <c r="F31" s="61"/>
      <c r="G31" s="61"/>
      <c r="H31" s="61"/>
      <c r="I31" s="61"/>
      <c r="J31" s="18"/>
      <c r="K31" s="18"/>
      <c r="L31" s="18"/>
      <c r="M31" s="18"/>
      <c r="N31" s="18"/>
      <c r="O31" s="18"/>
      <c r="P31" s="18"/>
      <c r="Q31" s="18"/>
      <c r="R31" s="16"/>
      <c r="S31" s="16"/>
      <c r="T31" s="16"/>
      <c r="U31" s="16"/>
      <c r="V31" s="24"/>
      <c r="W31" s="16"/>
      <c r="X31" s="16"/>
      <c r="Y31" s="16"/>
      <c r="Z31" s="16"/>
      <c r="AA31" s="16"/>
      <c r="AB31" s="16"/>
      <c r="AC31" s="16"/>
      <c r="AD31" s="16"/>
      <c r="AE31" s="16"/>
      <c r="AF31" s="5"/>
      <c r="AG31" s="4"/>
      <c r="AH31" s="27"/>
      <c r="AI31" s="27"/>
      <c r="AJ31" s="27"/>
      <c r="AK31" s="27"/>
      <c r="AL31" s="27"/>
      <c r="AM31" s="27"/>
    </row>
    <row r="32" spans="1:53" ht="12.75" customHeight="1">
      <c r="A32" s="345"/>
      <c r="B32" s="8"/>
      <c r="C32" s="55"/>
      <c r="D32" s="18"/>
      <c r="E32" s="18"/>
      <c r="F32" s="18"/>
      <c r="G32" s="18"/>
      <c r="H32" s="18"/>
      <c r="I32" s="18"/>
      <c r="J32" s="18"/>
      <c r="K32" s="18"/>
      <c r="L32" s="18"/>
      <c r="M32" s="18"/>
      <c r="N32" s="18"/>
      <c r="O32" s="18"/>
      <c r="P32" s="18"/>
      <c r="Q32" s="18"/>
      <c r="R32" s="16"/>
      <c r="S32" s="16"/>
      <c r="T32" s="16"/>
      <c r="U32" s="16"/>
      <c r="V32" s="24"/>
      <c r="W32" s="16"/>
      <c r="X32" s="16"/>
      <c r="Y32" s="16"/>
      <c r="Z32" s="16"/>
      <c r="AA32" s="16"/>
      <c r="AB32" s="16"/>
      <c r="AC32" s="16"/>
      <c r="AD32" s="16"/>
      <c r="AE32" s="16"/>
      <c r="AF32" s="5"/>
      <c r="AG32" s="4"/>
      <c r="AH32" s="102"/>
      <c r="AI32" s="103"/>
      <c r="AJ32" s="103"/>
      <c r="AK32" s="103"/>
      <c r="AL32" s="104"/>
      <c r="AM32" s="102"/>
      <c r="AN32" s="31"/>
      <c r="AO32" s="31"/>
      <c r="AP32" s="31"/>
      <c r="AQ32" s="31"/>
      <c r="AR32" s="31"/>
      <c r="AS32" s="31"/>
      <c r="AT32" s="31"/>
      <c r="AU32" s="31"/>
      <c r="AV32" s="31"/>
      <c r="AW32" s="31"/>
      <c r="AX32" s="31"/>
      <c r="AY32" s="31"/>
      <c r="AZ32" s="31"/>
      <c r="BA32" s="31"/>
    </row>
    <row r="33" spans="1:58" ht="12.75" customHeight="1">
      <c r="A33" s="345"/>
      <c r="B33" s="8"/>
      <c r="C33" s="55"/>
      <c r="D33" s="18"/>
      <c r="E33" s="18"/>
      <c r="F33" s="18"/>
      <c r="G33" s="18"/>
      <c r="H33" s="18"/>
      <c r="I33" s="18"/>
      <c r="J33" s="18"/>
      <c r="K33" s="18"/>
      <c r="L33" s="18"/>
      <c r="M33" s="18"/>
      <c r="N33" s="18"/>
      <c r="O33" s="18"/>
      <c r="P33" s="18"/>
      <c r="Q33" s="18"/>
      <c r="R33" s="16"/>
      <c r="S33" s="16"/>
      <c r="T33" s="16"/>
      <c r="U33" s="16"/>
      <c r="V33" s="24"/>
      <c r="W33" s="16"/>
      <c r="X33" s="16"/>
      <c r="Y33" s="16"/>
      <c r="Z33" s="16"/>
      <c r="AA33" s="16"/>
      <c r="AB33" s="16"/>
      <c r="AC33" s="16"/>
      <c r="AD33" s="16"/>
      <c r="AE33" s="16"/>
      <c r="AF33" s="5"/>
      <c r="AG33" s="4"/>
      <c r="AH33" s="102"/>
      <c r="AI33" s="27"/>
      <c r="AJ33" s="27"/>
      <c r="AK33" s="27"/>
      <c r="AL33" s="27"/>
      <c r="AM33" s="27"/>
    </row>
    <row r="34" spans="1:58" ht="15.75" customHeight="1">
      <c r="A34" s="345"/>
      <c r="B34" s="8"/>
      <c r="C34" s="55"/>
      <c r="D34" s="18"/>
      <c r="E34" s="18"/>
      <c r="F34" s="18"/>
      <c r="G34" s="18"/>
      <c r="H34" s="18"/>
      <c r="I34" s="18"/>
      <c r="J34" s="18"/>
      <c r="K34" s="18"/>
      <c r="L34" s="18"/>
      <c r="M34" s="18"/>
      <c r="N34" s="18"/>
      <c r="O34" s="18"/>
      <c r="P34" s="18"/>
      <c r="Q34" s="18"/>
      <c r="R34" s="16"/>
      <c r="S34" s="16"/>
      <c r="T34" s="16"/>
      <c r="U34" s="16"/>
      <c r="V34" s="24"/>
      <c r="W34" s="16"/>
      <c r="X34" s="16"/>
      <c r="Y34" s="16"/>
      <c r="Z34" s="16"/>
      <c r="AA34" s="16"/>
      <c r="AB34" s="16"/>
      <c r="AC34" s="16"/>
      <c r="AD34" s="16"/>
      <c r="AE34" s="16"/>
      <c r="AF34" s="5"/>
      <c r="AG34" s="4"/>
      <c r="AH34" s="102"/>
      <c r="AI34" s="27"/>
      <c r="AJ34" s="27"/>
      <c r="AK34" s="27"/>
      <c r="AL34" s="27"/>
      <c r="AM34" s="27"/>
    </row>
    <row r="35" spans="1:58" ht="20.25" customHeight="1">
      <c r="A35" s="345"/>
      <c r="B35" s="8"/>
      <c r="C35" s="55"/>
      <c r="D35" s="18"/>
      <c r="E35" s="18"/>
      <c r="F35" s="18"/>
      <c r="G35" s="18"/>
      <c r="H35" s="18"/>
      <c r="I35" s="18"/>
      <c r="J35" s="18"/>
      <c r="K35" s="18"/>
      <c r="L35" s="18"/>
      <c r="M35" s="18"/>
      <c r="N35" s="18"/>
      <c r="O35" s="18"/>
      <c r="P35" s="18"/>
      <c r="Q35" s="18"/>
      <c r="R35" s="16"/>
      <c r="S35" s="16"/>
      <c r="T35" s="16"/>
      <c r="U35" s="16"/>
      <c r="V35" s="24"/>
      <c r="W35" s="16"/>
      <c r="X35" s="16"/>
      <c r="Y35" s="16"/>
      <c r="Z35" s="16"/>
      <c r="AA35" s="16"/>
      <c r="AB35" s="16"/>
      <c r="AC35" s="16"/>
      <c r="AD35" s="16"/>
      <c r="AE35" s="16"/>
      <c r="AF35" s="5"/>
      <c r="AG35" s="4"/>
      <c r="AH35" s="105"/>
      <c r="AI35" s="27"/>
      <c r="AJ35" s="27"/>
      <c r="AK35" s="27"/>
      <c r="AL35" s="27"/>
      <c r="AM35" s="27"/>
    </row>
    <row r="36" spans="1:58" ht="15.75" customHeight="1">
      <c r="A36" s="345"/>
      <c r="B36" s="8"/>
      <c r="C36" s="55"/>
      <c r="D36" s="18"/>
      <c r="E36" s="18"/>
      <c r="F36" s="18"/>
      <c r="G36" s="18"/>
      <c r="H36" s="18"/>
      <c r="I36" s="18"/>
      <c r="J36" s="18"/>
      <c r="K36" s="18"/>
      <c r="L36" s="18"/>
      <c r="M36" s="18"/>
      <c r="N36" s="18"/>
      <c r="O36" s="18"/>
      <c r="P36" s="18"/>
      <c r="Q36" s="18"/>
      <c r="R36" s="16"/>
      <c r="S36" s="16"/>
      <c r="T36" s="16"/>
      <c r="U36" s="16"/>
      <c r="V36" s="24"/>
      <c r="W36" s="16"/>
      <c r="X36" s="16"/>
      <c r="Y36" s="16"/>
      <c r="Z36" s="16"/>
      <c r="AA36" s="16"/>
      <c r="AB36" s="16"/>
      <c r="AC36" s="16"/>
      <c r="AD36" s="16"/>
      <c r="AE36" s="16"/>
      <c r="AF36" s="5"/>
      <c r="AG36" s="4"/>
      <c r="AH36" s="102"/>
      <c r="AI36" s="27"/>
      <c r="AJ36" s="27"/>
      <c r="AK36" s="27"/>
      <c r="AL36" s="27"/>
      <c r="AM36" s="27"/>
    </row>
    <row r="37" spans="1:58" ht="12.75" customHeight="1">
      <c r="A37" s="345"/>
      <c r="B37" s="8"/>
      <c r="C37" s="55"/>
      <c r="D37" s="18"/>
      <c r="E37" s="18"/>
      <c r="F37" s="18"/>
      <c r="G37" s="18"/>
      <c r="H37" s="18"/>
      <c r="I37" s="18"/>
      <c r="J37" s="18"/>
      <c r="K37" s="18"/>
      <c r="L37" s="18"/>
      <c r="M37" s="18"/>
      <c r="N37" s="18"/>
      <c r="O37" s="18"/>
      <c r="P37" s="18"/>
      <c r="Q37" s="18"/>
      <c r="R37" s="16"/>
      <c r="S37" s="16"/>
      <c r="T37" s="16"/>
      <c r="U37" s="16"/>
      <c r="V37" s="24"/>
      <c r="W37" s="16"/>
      <c r="X37" s="16"/>
      <c r="Y37" s="16"/>
      <c r="Z37" s="16"/>
      <c r="AA37" s="16"/>
      <c r="AB37" s="16"/>
      <c r="AC37" s="16"/>
      <c r="AD37" s="16"/>
      <c r="AE37" s="16"/>
      <c r="AF37" s="5"/>
      <c r="AG37" s="4"/>
      <c r="AH37" s="102"/>
      <c r="AI37" s="27"/>
      <c r="AJ37" s="27"/>
      <c r="AK37" s="27"/>
      <c r="AL37" s="27"/>
      <c r="AM37" s="27"/>
    </row>
    <row r="38" spans="1:58" ht="12" customHeight="1">
      <c r="A38" s="345"/>
      <c r="B38" s="8"/>
      <c r="C38" s="55"/>
      <c r="D38" s="18"/>
      <c r="E38" s="18"/>
      <c r="F38" s="18"/>
      <c r="G38" s="18"/>
      <c r="H38" s="18"/>
      <c r="I38" s="18"/>
      <c r="J38" s="18"/>
      <c r="K38" s="18"/>
      <c r="L38" s="18"/>
      <c r="M38" s="18"/>
      <c r="N38" s="18"/>
      <c r="O38" s="18"/>
      <c r="P38" s="18"/>
      <c r="Q38" s="18"/>
      <c r="R38" s="16"/>
      <c r="S38" s="16"/>
      <c r="T38" s="16"/>
      <c r="U38" s="16"/>
      <c r="V38" s="24"/>
      <c r="W38" s="16"/>
      <c r="X38" s="16"/>
      <c r="Y38" s="16"/>
      <c r="Z38" s="16"/>
      <c r="AA38" s="16"/>
      <c r="AB38" s="16"/>
      <c r="AC38" s="16"/>
      <c r="AD38" s="16"/>
      <c r="AE38" s="16"/>
      <c r="AF38" s="5"/>
      <c r="AG38" s="4"/>
      <c r="AH38" s="102"/>
      <c r="AI38" s="27"/>
      <c r="AJ38" s="27"/>
      <c r="AK38" s="27"/>
      <c r="AL38" s="27"/>
      <c r="AM38" s="27"/>
    </row>
    <row r="39" spans="1:58" ht="12.75" customHeight="1">
      <c r="A39" s="345"/>
      <c r="B39" s="8"/>
      <c r="C39" s="55"/>
      <c r="D39" s="18"/>
      <c r="E39" s="18"/>
      <c r="F39" s="18"/>
      <c r="G39" s="18"/>
      <c r="H39" s="18"/>
      <c r="I39" s="18"/>
      <c r="J39" s="18"/>
      <c r="K39" s="18"/>
      <c r="L39" s="18"/>
      <c r="M39" s="18"/>
      <c r="N39" s="18"/>
      <c r="O39" s="18"/>
      <c r="P39" s="18"/>
      <c r="Q39" s="18"/>
      <c r="R39" s="16"/>
      <c r="S39" s="16"/>
      <c r="T39" s="16"/>
      <c r="U39" s="16"/>
      <c r="V39" s="24"/>
      <c r="W39" s="16"/>
      <c r="X39" s="16"/>
      <c r="Y39" s="16"/>
      <c r="Z39" s="16"/>
      <c r="AA39" s="16"/>
      <c r="AB39" s="16"/>
      <c r="AC39" s="16"/>
      <c r="AD39" s="16"/>
      <c r="AE39" s="16"/>
      <c r="AF39" s="5"/>
      <c r="AG39" s="4"/>
      <c r="AH39" s="102"/>
      <c r="AI39" s="27"/>
      <c r="AJ39" s="27"/>
      <c r="AK39" s="27"/>
      <c r="AL39" s="27"/>
      <c r="AM39" s="27"/>
    </row>
    <row r="40" spans="1:58" ht="12.75" customHeight="1">
      <c r="A40" s="345"/>
      <c r="B40" s="8"/>
      <c r="C40" s="55"/>
      <c r="D40" s="18"/>
      <c r="E40" s="18"/>
      <c r="F40" s="18"/>
      <c r="G40" s="18"/>
      <c r="H40" s="18"/>
      <c r="I40" s="18"/>
      <c r="J40" s="18"/>
      <c r="K40" s="18"/>
      <c r="L40" s="18"/>
      <c r="M40" s="18"/>
      <c r="N40" s="18"/>
      <c r="O40" s="18"/>
      <c r="P40" s="18"/>
      <c r="Q40" s="18"/>
      <c r="R40" s="16"/>
      <c r="S40" s="16"/>
      <c r="T40" s="16"/>
      <c r="U40" s="16"/>
      <c r="V40" s="24"/>
      <c r="W40" s="16"/>
      <c r="X40" s="16"/>
      <c r="Y40" s="16"/>
      <c r="Z40" s="16"/>
      <c r="AA40" s="16"/>
      <c r="AB40" s="16"/>
      <c r="AC40" s="16"/>
      <c r="AD40" s="16"/>
      <c r="AE40" s="16"/>
      <c r="AF40" s="5"/>
      <c r="AG40" s="4"/>
      <c r="AH40" s="102"/>
      <c r="AI40" s="27"/>
      <c r="AJ40" s="27"/>
      <c r="AK40" s="27"/>
      <c r="AL40" s="27"/>
      <c r="AM40" s="27"/>
    </row>
    <row r="41" spans="1:58" ht="10.5" customHeight="1">
      <c r="A41" s="345"/>
      <c r="B41" s="8"/>
      <c r="C41" s="55"/>
      <c r="D41" s="18"/>
      <c r="E41" s="18"/>
      <c r="F41" s="18"/>
      <c r="G41" s="18"/>
      <c r="H41" s="18"/>
      <c r="I41" s="18"/>
      <c r="J41" s="18"/>
      <c r="K41" s="18"/>
      <c r="L41" s="18"/>
      <c r="M41" s="18"/>
      <c r="N41" s="18"/>
      <c r="O41" s="18"/>
      <c r="P41" s="18"/>
      <c r="Q41" s="18"/>
      <c r="R41" s="16"/>
      <c r="S41" s="16"/>
      <c r="T41" s="16"/>
      <c r="U41" s="16"/>
      <c r="V41" s="24"/>
      <c r="W41" s="16"/>
      <c r="X41" s="16"/>
      <c r="Y41" s="16"/>
      <c r="Z41" s="16"/>
      <c r="AA41" s="16"/>
      <c r="AB41" s="16"/>
      <c r="AC41" s="16"/>
      <c r="AD41" s="16"/>
      <c r="AE41" s="16"/>
      <c r="AF41" s="5"/>
      <c r="AG41" s="4"/>
      <c r="AH41" s="102"/>
      <c r="AI41" s="27"/>
      <c r="AJ41" s="27"/>
      <c r="AK41" s="27"/>
      <c r="AL41" s="27"/>
      <c r="AM41" s="27"/>
    </row>
    <row r="42" spans="1:58" ht="19.5" customHeight="1">
      <c r="A42" s="345"/>
      <c r="B42" s="8"/>
      <c r="C42" s="8"/>
      <c r="D42" s="8"/>
      <c r="E42" s="8"/>
      <c r="F42" s="8"/>
      <c r="G42" s="8"/>
      <c r="H42" s="8"/>
      <c r="I42" s="8"/>
      <c r="J42" s="8"/>
      <c r="K42" s="8"/>
      <c r="L42" s="8"/>
      <c r="M42" s="8"/>
      <c r="N42" s="8"/>
      <c r="O42" s="8"/>
      <c r="P42" s="8"/>
      <c r="Q42" s="8"/>
      <c r="R42" s="72"/>
      <c r="S42" s="72"/>
      <c r="T42" s="8"/>
      <c r="U42" s="8"/>
      <c r="V42" s="8"/>
      <c r="W42" s="8"/>
      <c r="X42" s="8"/>
      <c r="Y42" s="8"/>
      <c r="Z42" s="8"/>
      <c r="AA42" s="8"/>
      <c r="AB42" s="22"/>
      <c r="AC42" s="8"/>
      <c r="AD42" s="22"/>
      <c r="AE42" s="8"/>
      <c r="AF42" s="5"/>
      <c r="AG42" s="4"/>
      <c r="AH42" s="27"/>
      <c r="AI42" s="67"/>
      <c r="AJ42" s="27"/>
      <c r="AK42" s="27"/>
      <c r="AL42" s="27"/>
      <c r="AM42" s="27"/>
    </row>
    <row r="43" spans="1:58" ht="9" customHeight="1">
      <c r="A43" s="345"/>
      <c r="B43" s="8"/>
      <c r="C43" s="97"/>
      <c r="D43" s="91"/>
      <c r="E43" s="91"/>
      <c r="F43" s="91"/>
      <c r="G43" s="91"/>
      <c r="H43" s="91"/>
      <c r="I43" s="91"/>
      <c r="J43" s="91"/>
      <c r="K43" s="91"/>
      <c r="L43" s="91"/>
      <c r="M43" s="91"/>
      <c r="N43" s="91"/>
      <c r="O43" s="91"/>
      <c r="P43" s="91"/>
      <c r="Q43" s="91"/>
      <c r="R43" s="98"/>
      <c r="S43" s="98"/>
      <c r="T43" s="98"/>
      <c r="U43" s="98"/>
      <c r="V43" s="98"/>
      <c r="W43" s="98"/>
      <c r="X43" s="98"/>
      <c r="Y43" s="98"/>
      <c r="Z43" s="98"/>
      <c r="AA43" s="98"/>
      <c r="AB43" s="98"/>
      <c r="AC43" s="98"/>
      <c r="AD43" s="98"/>
      <c r="AE43" s="98"/>
      <c r="AF43" s="5"/>
      <c r="AG43" s="4"/>
      <c r="AH43" s="27"/>
      <c r="AI43" s="27"/>
      <c r="AJ43" s="27"/>
      <c r="AK43" s="27"/>
      <c r="AL43" s="27"/>
      <c r="AM43" s="27"/>
    </row>
    <row r="44" spans="1:58" ht="3.75" customHeight="1">
      <c r="A44" s="345"/>
      <c r="B44" s="8"/>
      <c r="C44" s="13"/>
      <c r="D44" s="13"/>
      <c r="E44" s="13"/>
      <c r="F44" s="13"/>
      <c r="G44" s="13"/>
      <c r="H44" s="13"/>
      <c r="I44" s="13"/>
      <c r="J44" s="13"/>
      <c r="K44" s="13"/>
      <c r="L44" s="13"/>
      <c r="M44" s="13"/>
      <c r="N44" s="13"/>
      <c r="O44" s="13"/>
      <c r="P44" s="13"/>
      <c r="Q44" s="13"/>
      <c r="R44" s="5"/>
      <c r="S44" s="5"/>
      <c r="T44" s="5"/>
      <c r="U44" s="5"/>
      <c r="V44" s="5"/>
      <c r="W44" s="5"/>
      <c r="X44" s="5"/>
      <c r="Y44" s="5"/>
      <c r="Z44" s="5"/>
      <c r="AA44" s="5"/>
      <c r="AB44" s="5"/>
      <c r="AC44" s="5"/>
      <c r="AD44" s="5"/>
      <c r="AE44" s="5"/>
      <c r="AF44" s="5"/>
      <c r="AG44" s="4"/>
      <c r="AH44" s="27"/>
      <c r="AI44" s="27"/>
      <c r="AJ44" s="27"/>
      <c r="AK44" s="27"/>
      <c r="AL44" s="27"/>
      <c r="AM44" s="27"/>
    </row>
    <row r="45" spans="1:58" ht="11.25" customHeight="1">
      <c r="A45" s="345"/>
      <c r="B45" s="8"/>
      <c r="C45" s="13"/>
      <c r="D45" s="13"/>
      <c r="E45" s="15"/>
      <c r="F45" s="1911"/>
      <c r="G45" s="1911"/>
      <c r="H45" s="1911"/>
      <c r="I45" s="1911"/>
      <c r="J45" s="1911"/>
      <c r="K45" s="1911"/>
      <c r="L45" s="1911"/>
      <c r="M45" s="1911"/>
      <c r="N45" s="1911"/>
      <c r="O45" s="1911"/>
      <c r="P45" s="1911"/>
      <c r="Q45" s="1911"/>
      <c r="R45" s="1911"/>
      <c r="S45" s="1911"/>
      <c r="T45" s="1911"/>
      <c r="U45" s="1911"/>
      <c r="V45" s="1911"/>
      <c r="W45" s="15"/>
      <c r="X45" s="1911"/>
      <c r="Y45" s="1911"/>
      <c r="Z45" s="1911"/>
      <c r="AA45" s="1911"/>
      <c r="AB45" s="1911"/>
      <c r="AC45" s="1911"/>
      <c r="AD45" s="1911"/>
      <c r="AE45" s="15"/>
      <c r="AF45" s="8"/>
      <c r="AG45" s="4"/>
      <c r="AH45" s="27"/>
      <c r="AI45" s="27"/>
      <c r="AJ45" s="27"/>
      <c r="AK45" s="27"/>
      <c r="AL45" s="27"/>
      <c r="AM45" s="27"/>
    </row>
    <row r="46" spans="1:58" ht="12.75" customHeight="1">
      <c r="A46" s="345"/>
      <c r="B46" s="8"/>
      <c r="C46" s="13"/>
      <c r="D46" s="13"/>
      <c r="E46" s="15"/>
      <c r="F46" s="15"/>
      <c r="G46" s="15"/>
      <c r="H46" s="15"/>
      <c r="I46" s="15"/>
      <c r="J46" s="15"/>
      <c r="K46" s="15"/>
      <c r="L46" s="15"/>
      <c r="M46" s="15"/>
      <c r="N46" s="15"/>
      <c r="O46" s="15"/>
      <c r="P46" s="15"/>
      <c r="Q46" s="15"/>
      <c r="R46" s="15"/>
      <c r="S46" s="15"/>
      <c r="T46" s="15"/>
      <c r="U46" s="15"/>
      <c r="V46" s="15"/>
      <c r="W46" s="15"/>
      <c r="X46" s="15"/>
      <c r="Y46" s="15"/>
      <c r="Z46" s="15"/>
      <c r="AA46" s="15"/>
      <c r="AB46" s="15"/>
      <c r="AC46" s="15"/>
      <c r="AD46" s="15"/>
      <c r="AE46" s="15"/>
      <c r="AF46" s="5"/>
      <c r="AG46" s="4"/>
      <c r="AH46" s="27"/>
      <c r="AI46" s="27"/>
      <c r="AJ46" s="27"/>
      <c r="AK46" s="27"/>
      <c r="AL46" s="27"/>
      <c r="AM46" s="27"/>
    </row>
    <row r="47" spans="1:58" ht="6" customHeight="1">
      <c r="A47" s="345"/>
      <c r="B47" s="8"/>
      <c r="C47" s="13"/>
      <c r="D47" s="13"/>
      <c r="E47" s="15"/>
      <c r="F47" s="15"/>
      <c r="G47" s="15"/>
      <c r="H47" s="15"/>
      <c r="I47" s="15"/>
      <c r="J47" s="15"/>
      <c r="K47" s="15"/>
      <c r="L47" s="15"/>
      <c r="M47" s="15"/>
      <c r="N47" s="15"/>
      <c r="O47" s="15"/>
      <c r="P47" s="15"/>
      <c r="Q47" s="15"/>
      <c r="R47" s="15"/>
      <c r="S47" s="15"/>
      <c r="T47" s="15"/>
      <c r="U47" s="15"/>
      <c r="V47" s="15"/>
      <c r="W47" s="15"/>
      <c r="X47" s="15"/>
      <c r="Y47" s="15"/>
      <c r="Z47" s="15"/>
      <c r="AA47" s="15"/>
      <c r="AB47" s="15"/>
      <c r="AC47" s="15"/>
      <c r="AD47" s="15"/>
      <c r="AE47" s="15"/>
      <c r="AF47" s="5"/>
      <c r="AG47" s="4"/>
      <c r="AH47" s="27"/>
      <c r="AI47" s="27"/>
      <c r="AJ47" s="27"/>
      <c r="AK47" s="27"/>
      <c r="AL47" s="27"/>
      <c r="AM47" s="27"/>
    </row>
    <row r="48" spans="1:58" s="62" customFormat="1" ht="12" customHeight="1">
      <c r="A48" s="541"/>
      <c r="B48" s="60"/>
      <c r="C48" s="73"/>
      <c r="D48" s="61"/>
      <c r="E48" s="75"/>
      <c r="F48" s="75"/>
      <c r="G48" s="75"/>
      <c r="H48" s="75"/>
      <c r="I48" s="75"/>
      <c r="J48" s="75"/>
      <c r="K48" s="75"/>
      <c r="L48" s="75"/>
      <c r="M48" s="75"/>
      <c r="N48" s="75"/>
      <c r="O48" s="75"/>
      <c r="P48" s="75"/>
      <c r="Q48" s="75"/>
      <c r="R48" s="75"/>
      <c r="S48" s="75"/>
      <c r="T48" s="75"/>
      <c r="U48" s="75"/>
      <c r="V48" s="75"/>
      <c r="W48" s="75"/>
      <c r="X48" s="75"/>
      <c r="Y48" s="75"/>
      <c r="Z48" s="75"/>
      <c r="AA48" s="75"/>
      <c r="AB48" s="75"/>
      <c r="AC48" s="75"/>
      <c r="AD48" s="75"/>
      <c r="AE48" s="75"/>
      <c r="AF48" s="82"/>
      <c r="AG48" s="59"/>
      <c r="AH48" s="101"/>
      <c r="AI48" s="108"/>
      <c r="AJ48" s="108"/>
      <c r="AK48" s="108"/>
      <c r="AL48" s="90"/>
      <c r="AM48" s="90"/>
      <c r="AN48"/>
      <c r="AO48"/>
      <c r="AP48"/>
      <c r="AQ48"/>
      <c r="AR48"/>
      <c r="AS48"/>
      <c r="AT48"/>
      <c r="AU48"/>
      <c r="AV48"/>
      <c r="AW48"/>
      <c r="AX48"/>
      <c r="AY48"/>
      <c r="AZ48"/>
      <c r="BA48"/>
      <c r="BB48"/>
      <c r="BC48"/>
      <c r="BD48"/>
      <c r="BE48"/>
      <c r="BF48"/>
    </row>
    <row r="49" spans="1:39" ht="10.5" customHeight="1">
      <c r="A49" s="345"/>
      <c r="B49" s="8"/>
      <c r="C49" s="55"/>
      <c r="D49" s="18"/>
      <c r="E49" s="94"/>
      <c r="F49" s="81"/>
      <c r="G49" s="81"/>
      <c r="H49" s="81"/>
      <c r="I49" s="81"/>
      <c r="J49" s="81"/>
      <c r="K49" s="81"/>
      <c r="L49" s="81"/>
      <c r="M49" s="81"/>
      <c r="N49" s="81"/>
      <c r="O49" s="81"/>
      <c r="P49" s="81"/>
      <c r="Q49" s="81"/>
      <c r="R49" s="81"/>
      <c r="S49" s="81"/>
      <c r="T49" s="81"/>
      <c r="U49" s="81"/>
      <c r="V49" s="81"/>
      <c r="W49" s="81"/>
      <c r="X49" s="81"/>
      <c r="Y49" s="81"/>
      <c r="Z49" s="81"/>
      <c r="AA49" s="81"/>
      <c r="AB49" s="81"/>
      <c r="AC49" s="81"/>
      <c r="AD49" s="81"/>
      <c r="AE49" s="94"/>
      <c r="AF49" s="5"/>
      <c r="AG49" s="4"/>
      <c r="AH49" s="68"/>
      <c r="AI49" s="108"/>
      <c r="AJ49" s="108"/>
      <c r="AK49" s="108"/>
      <c r="AL49" s="27"/>
      <c r="AM49" s="27"/>
    </row>
    <row r="50" spans="1:39" ht="12" customHeight="1">
      <c r="A50" s="345"/>
      <c r="B50" s="8"/>
      <c r="C50" s="55"/>
      <c r="D50" s="18"/>
      <c r="E50" s="94"/>
      <c r="F50" s="81"/>
      <c r="G50" s="81"/>
      <c r="H50" s="81"/>
      <c r="I50" s="81"/>
      <c r="J50" s="81"/>
      <c r="K50" s="81"/>
      <c r="L50" s="81"/>
      <c r="M50" s="81"/>
      <c r="N50" s="81"/>
      <c r="O50" s="81"/>
      <c r="P50" s="81"/>
      <c r="Q50" s="81"/>
      <c r="R50" s="81"/>
      <c r="S50" s="81"/>
      <c r="T50" s="81"/>
      <c r="U50" s="81"/>
      <c r="V50" s="81"/>
      <c r="W50" s="81"/>
      <c r="X50" s="81"/>
      <c r="Y50" s="81"/>
      <c r="Z50" s="81"/>
      <c r="AA50" s="81"/>
      <c r="AB50" s="81"/>
      <c r="AC50" s="81"/>
      <c r="AD50" s="81"/>
      <c r="AE50" s="94"/>
      <c r="AF50" s="5"/>
      <c r="AG50" s="4"/>
      <c r="AH50" s="68"/>
      <c r="AI50" s="108"/>
      <c r="AJ50" s="108"/>
      <c r="AK50" s="108"/>
      <c r="AL50" s="27"/>
      <c r="AM50" s="27"/>
    </row>
    <row r="51" spans="1:39" ht="12" customHeight="1">
      <c r="A51" s="345"/>
      <c r="B51" s="8"/>
      <c r="C51" s="55"/>
      <c r="D51" s="18"/>
      <c r="E51" s="94"/>
      <c r="F51" s="81"/>
      <c r="G51" s="81"/>
      <c r="H51" s="81"/>
      <c r="I51" s="81"/>
      <c r="J51" s="81"/>
      <c r="K51" s="81"/>
      <c r="L51" s="81"/>
      <c r="M51" s="81"/>
      <c r="N51" s="81"/>
      <c r="O51" s="81"/>
      <c r="P51" s="81"/>
      <c r="Q51" s="81"/>
      <c r="R51" s="81"/>
      <c r="S51" s="81"/>
      <c r="T51" s="81"/>
      <c r="U51" s="81"/>
      <c r="V51" s="81"/>
      <c r="W51" s="81"/>
      <c r="X51" s="81"/>
      <c r="Y51" s="81"/>
      <c r="Z51" s="81"/>
      <c r="AA51" s="81"/>
      <c r="AB51" s="81"/>
      <c r="AC51" s="81"/>
      <c r="AD51" s="81"/>
      <c r="AE51" s="94"/>
      <c r="AF51" s="5"/>
      <c r="AG51" s="4"/>
      <c r="AH51" s="27"/>
      <c r="AI51" s="108"/>
      <c r="AJ51" s="108"/>
      <c r="AK51" s="108"/>
      <c r="AL51" s="27"/>
      <c r="AM51" s="27"/>
    </row>
    <row r="52" spans="1:39" ht="12" customHeight="1">
      <c r="A52" s="345"/>
      <c r="B52" s="8"/>
      <c r="C52" s="55"/>
      <c r="D52" s="18"/>
      <c r="E52" s="94"/>
      <c r="F52" s="81"/>
      <c r="G52" s="81"/>
      <c r="H52" s="81"/>
      <c r="I52" s="81"/>
      <c r="J52" s="81"/>
      <c r="K52" s="81"/>
      <c r="L52" s="81"/>
      <c r="M52" s="81"/>
      <c r="N52" s="81"/>
      <c r="O52" s="81"/>
      <c r="P52" s="81"/>
      <c r="Q52" s="81"/>
      <c r="R52" s="81"/>
      <c r="S52" s="81"/>
      <c r="T52" s="81"/>
      <c r="U52" s="81"/>
      <c r="V52" s="81"/>
      <c r="W52" s="81"/>
      <c r="X52" s="81"/>
      <c r="Y52" s="81"/>
      <c r="Z52" s="81"/>
      <c r="AA52" s="81"/>
      <c r="AB52" s="81"/>
      <c r="AC52" s="81"/>
      <c r="AD52" s="81"/>
      <c r="AE52" s="94"/>
      <c r="AF52" s="5"/>
      <c r="AG52" s="4"/>
      <c r="AH52" s="27"/>
      <c r="AI52" s="108"/>
      <c r="AJ52" s="108"/>
      <c r="AK52" s="108"/>
      <c r="AL52" s="27"/>
      <c r="AM52" s="27"/>
    </row>
    <row r="53" spans="1:39" ht="12" customHeight="1">
      <c r="A53" s="345"/>
      <c r="B53" s="8"/>
      <c r="C53" s="55"/>
      <c r="D53" s="18"/>
      <c r="E53" s="94"/>
      <c r="F53" s="81"/>
      <c r="G53" s="81"/>
      <c r="H53" s="81"/>
      <c r="I53" s="81"/>
      <c r="J53" s="81"/>
      <c r="K53" s="81"/>
      <c r="L53" s="81"/>
      <c r="M53" s="81"/>
      <c r="N53" s="81"/>
      <c r="O53" s="81"/>
      <c r="P53" s="81"/>
      <c r="Q53" s="81"/>
      <c r="R53" s="81"/>
      <c r="S53" s="81"/>
      <c r="T53" s="81"/>
      <c r="U53" s="81"/>
      <c r="V53" s="81"/>
      <c r="W53" s="81"/>
      <c r="X53" s="81"/>
      <c r="Y53" s="81"/>
      <c r="Z53" s="81"/>
      <c r="AA53" s="81"/>
      <c r="AB53" s="81"/>
      <c r="AC53" s="81"/>
      <c r="AD53" s="81"/>
      <c r="AE53" s="94"/>
      <c r="AF53" s="5"/>
      <c r="AG53" s="4"/>
      <c r="AH53" s="27"/>
      <c r="AI53" s="108"/>
      <c r="AJ53" s="108"/>
      <c r="AK53" s="108"/>
      <c r="AL53" s="27"/>
      <c r="AM53" s="27"/>
    </row>
    <row r="54" spans="1:39" ht="12" customHeight="1">
      <c r="A54" s="345"/>
      <c r="B54" s="8"/>
      <c r="C54" s="55"/>
      <c r="D54" s="18"/>
      <c r="E54" s="94"/>
      <c r="F54" s="81"/>
      <c r="G54" s="81"/>
      <c r="H54" s="81"/>
      <c r="I54" s="81"/>
      <c r="J54" s="81"/>
      <c r="K54" s="81"/>
      <c r="L54" s="81"/>
      <c r="M54" s="81"/>
      <c r="N54" s="81"/>
      <c r="O54" s="81"/>
      <c r="P54" s="81"/>
      <c r="Q54" s="81"/>
      <c r="R54" s="81"/>
      <c r="S54" s="81"/>
      <c r="T54" s="81"/>
      <c r="U54" s="81"/>
      <c r="V54" s="81"/>
      <c r="W54" s="81"/>
      <c r="X54" s="81"/>
      <c r="Y54" s="81"/>
      <c r="Z54" s="81"/>
      <c r="AA54" s="81"/>
      <c r="AB54" s="81"/>
      <c r="AC54" s="81"/>
      <c r="AD54" s="81"/>
      <c r="AE54" s="94"/>
      <c r="AF54" s="5"/>
      <c r="AG54" s="4"/>
      <c r="AH54" s="27"/>
      <c r="AI54" s="108"/>
      <c r="AJ54" s="108"/>
      <c r="AK54" s="108"/>
      <c r="AL54" s="27"/>
      <c r="AM54" s="27"/>
    </row>
    <row r="55" spans="1:39" ht="12" customHeight="1">
      <c r="A55" s="345"/>
      <c r="B55" s="8"/>
      <c r="C55" s="55"/>
      <c r="D55" s="18"/>
      <c r="E55" s="94"/>
      <c r="F55" s="81"/>
      <c r="G55" s="81"/>
      <c r="H55" s="81"/>
      <c r="I55" s="81"/>
      <c r="J55" s="81"/>
      <c r="K55" s="81"/>
      <c r="L55" s="81"/>
      <c r="M55" s="81"/>
      <c r="N55" s="81"/>
      <c r="O55" s="81"/>
      <c r="P55" s="81"/>
      <c r="Q55" s="81"/>
      <c r="R55" s="81"/>
      <c r="S55" s="81"/>
      <c r="T55" s="81"/>
      <c r="U55" s="81"/>
      <c r="V55" s="81"/>
      <c r="W55" s="81"/>
      <c r="X55" s="81"/>
      <c r="Y55" s="81"/>
      <c r="Z55" s="81"/>
      <c r="AA55" s="81"/>
      <c r="AB55" s="81"/>
      <c r="AC55" s="81"/>
      <c r="AD55" s="81"/>
      <c r="AE55" s="94"/>
      <c r="AF55" s="5"/>
      <c r="AG55" s="4"/>
      <c r="AH55" s="27"/>
      <c r="AI55" s="27"/>
      <c r="AJ55" s="27"/>
      <c r="AK55" s="27"/>
      <c r="AL55" s="27"/>
      <c r="AM55" s="27"/>
    </row>
    <row r="56" spans="1:39" ht="12" customHeight="1">
      <c r="A56" s="345"/>
      <c r="B56" s="8"/>
      <c r="C56" s="55"/>
      <c r="D56" s="18"/>
      <c r="E56" s="94"/>
      <c r="F56" s="81"/>
      <c r="G56" s="81"/>
      <c r="H56" s="81"/>
      <c r="I56" s="81"/>
      <c r="J56" s="81"/>
      <c r="K56" s="81"/>
      <c r="L56" s="81"/>
      <c r="M56" s="81"/>
      <c r="N56" s="81"/>
      <c r="O56" s="81"/>
      <c r="P56" s="81"/>
      <c r="Q56" s="81"/>
      <c r="R56" s="81"/>
      <c r="S56" s="81"/>
      <c r="T56" s="81"/>
      <c r="U56" s="81"/>
      <c r="V56" s="81"/>
      <c r="W56" s="81"/>
      <c r="X56" s="81"/>
      <c r="Y56" s="81"/>
      <c r="Z56" s="81"/>
      <c r="AA56" s="81"/>
      <c r="AB56" s="81"/>
      <c r="AC56" s="81"/>
      <c r="AD56" s="81"/>
      <c r="AE56" s="94"/>
      <c r="AF56" s="5"/>
      <c r="AG56" s="4"/>
      <c r="AH56" s="27"/>
      <c r="AI56" s="27"/>
      <c r="AJ56" s="27"/>
      <c r="AK56" s="27"/>
      <c r="AL56" s="27"/>
      <c r="AM56" s="27"/>
    </row>
    <row r="57" spans="1:39" ht="12" customHeight="1">
      <c r="A57" s="345"/>
      <c r="B57" s="8"/>
      <c r="C57" s="55"/>
      <c r="D57" s="18"/>
      <c r="E57" s="94"/>
      <c r="F57" s="81"/>
      <c r="G57" s="81"/>
      <c r="H57" s="81"/>
      <c r="I57" s="81"/>
      <c r="J57" s="81"/>
      <c r="K57" s="81"/>
      <c r="L57" s="81"/>
      <c r="M57" s="81"/>
      <c r="N57" s="81"/>
      <c r="O57" s="81"/>
      <c r="P57" s="81"/>
      <c r="Q57" s="81"/>
      <c r="R57" s="81"/>
      <c r="S57" s="81"/>
      <c r="T57" s="81"/>
      <c r="U57" s="81"/>
      <c r="V57" s="81"/>
      <c r="W57" s="81"/>
      <c r="X57" s="81"/>
      <c r="Y57" s="81"/>
      <c r="Z57" s="81"/>
      <c r="AA57" s="81"/>
      <c r="AB57" s="81"/>
      <c r="AC57" s="81"/>
      <c r="AD57" s="81"/>
      <c r="AE57" s="94"/>
      <c r="AF57" s="5"/>
      <c r="AG57" s="4"/>
      <c r="AH57" s="27"/>
      <c r="AI57" s="27"/>
      <c r="AJ57" s="27"/>
      <c r="AK57" s="27"/>
      <c r="AL57" s="27"/>
      <c r="AM57" s="27"/>
    </row>
    <row r="58" spans="1:39" ht="12" customHeight="1">
      <c r="A58" s="345"/>
      <c r="B58" s="8"/>
      <c r="C58" s="55"/>
      <c r="D58" s="18"/>
      <c r="E58" s="94"/>
      <c r="F58" s="81"/>
      <c r="G58" s="81"/>
      <c r="H58" s="81"/>
      <c r="I58" s="81"/>
      <c r="J58" s="81"/>
      <c r="K58" s="81"/>
      <c r="L58" s="81"/>
      <c r="M58" s="81"/>
      <c r="N58" s="81"/>
      <c r="O58" s="81"/>
      <c r="P58" s="81"/>
      <c r="Q58" s="81"/>
      <c r="R58" s="81"/>
      <c r="S58" s="81"/>
      <c r="T58" s="81"/>
      <c r="U58" s="81"/>
      <c r="V58" s="81"/>
      <c r="W58" s="81"/>
      <c r="X58" s="81"/>
      <c r="Y58" s="81"/>
      <c r="Z58" s="81"/>
      <c r="AA58" s="81"/>
      <c r="AB58" s="81"/>
      <c r="AC58" s="81"/>
      <c r="AD58" s="81"/>
      <c r="AE58" s="94"/>
      <c r="AF58" s="5"/>
      <c r="AG58" s="4"/>
      <c r="AH58" s="27"/>
      <c r="AI58" s="27"/>
      <c r="AJ58" s="27"/>
      <c r="AK58" s="27"/>
      <c r="AL58" s="27"/>
      <c r="AM58" s="27"/>
    </row>
    <row r="59" spans="1:39" ht="12" customHeight="1">
      <c r="A59" s="345"/>
      <c r="B59" s="8"/>
      <c r="C59" s="55"/>
      <c r="D59" s="18"/>
      <c r="E59" s="94"/>
      <c r="F59" s="81"/>
      <c r="G59" s="81"/>
      <c r="H59" s="81"/>
      <c r="I59" s="81"/>
      <c r="J59" s="81"/>
      <c r="K59" s="81"/>
      <c r="L59" s="81"/>
      <c r="M59" s="81"/>
      <c r="N59" s="81"/>
      <c r="O59" s="81"/>
      <c r="P59" s="81"/>
      <c r="Q59" s="81"/>
      <c r="R59" s="81"/>
      <c r="S59" s="81"/>
      <c r="T59" s="81"/>
      <c r="U59" s="81"/>
      <c r="V59" s="81"/>
      <c r="W59" s="81"/>
      <c r="X59" s="81"/>
      <c r="Y59" s="81"/>
      <c r="Z59" s="81"/>
      <c r="AA59" s="81"/>
      <c r="AB59" s="81"/>
      <c r="AC59" s="81"/>
      <c r="AD59" s="81"/>
      <c r="AE59" s="94"/>
      <c r="AF59" s="5"/>
      <c r="AG59" s="4"/>
      <c r="AH59" s="27"/>
      <c r="AI59" s="27"/>
      <c r="AJ59" s="27"/>
      <c r="AK59" s="27"/>
      <c r="AL59" s="27"/>
      <c r="AM59" s="27"/>
    </row>
    <row r="60" spans="1:39" ht="12" customHeight="1">
      <c r="A60" s="345"/>
      <c r="B60" s="8"/>
      <c r="C60" s="55"/>
      <c r="D60" s="18"/>
      <c r="E60" s="94"/>
      <c r="F60" s="81"/>
      <c r="G60" s="81"/>
      <c r="H60" s="81"/>
      <c r="I60" s="81"/>
      <c r="J60" s="81"/>
      <c r="K60" s="81"/>
      <c r="L60" s="81"/>
      <c r="M60" s="81"/>
      <c r="N60" s="81"/>
      <c r="O60" s="81"/>
      <c r="P60" s="81"/>
      <c r="Q60" s="81"/>
      <c r="R60" s="81"/>
      <c r="S60" s="81"/>
      <c r="T60" s="81"/>
      <c r="U60" s="81"/>
      <c r="V60" s="81"/>
      <c r="W60" s="81"/>
      <c r="X60" s="81"/>
      <c r="Y60" s="81"/>
      <c r="Z60" s="81"/>
      <c r="AA60" s="81"/>
      <c r="AB60" s="81"/>
      <c r="AC60" s="81"/>
      <c r="AD60" s="81"/>
      <c r="AE60" s="94"/>
      <c r="AF60" s="5"/>
      <c r="AG60" s="4"/>
      <c r="AH60" s="27"/>
      <c r="AI60" s="27"/>
      <c r="AJ60" s="27"/>
      <c r="AK60" s="27"/>
      <c r="AL60" s="27"/>
      <c r="AM60" s="27"/>
    </row>
    <row r="61" spans="1:39" ht="12" customHeight="1">
      <c r="A61" s="345"/>
      <c r="B61" s="8"/>
      <c r="C61" s="55"/>
      <c r="D61" s="18"/>
      <c r="E61" s="94"/>
      <c r="F61" s="81"/>
      <c r="G61" s="81"/>
      <c r="H61" s="81"/>
      <c r="I61" s="81"/>
      <c r="J61" s="81"/>
      <c r="K61" s="81"/>
      <c r="L61" s="81"/>
      <c r="M61" s="81"/>
      <c r="N61" s="81"/>
      <c r="O61" s="81"/>
      <c r="P61" s="81"/>
      <c r="Q61" s="81"/>
      <c r="R61" s="81"/>
      <c r="S61" s="81"/>
      <c r="T61" s="81"/>
      <c r="U61" s="81"/>
      <c r="V61" s="81"/>
      <c r="W61" s="81"/>
      <c r="X61" s="81"/>
      <c r="Y61" s="81"/>
      <c r="Z61" s="81"/>
      <c r="AA61" s="81"/>
      <c r="AB61" s="81"/>
      <c r="AC61" s="81"/>
      <c r="AD61" s="81"/>
      <c r="AE61" s="94"/>
      <c r="AF61" s="5"/>
      <c r="AG61" s="4"/>
      <c r="AH61" s="27"/>
      <c r="AI61" s="27"/>
      <c r="AJ61" s="27"/>
      <c r="AK61" s="27"/>
      <c r="AL61" s="27"/>
      <c r="AM61" s="27"/>
    </row>
    <row r="62" spans="1:39" ht="12" customHeight="1">
      <c r="A62" s="345"/>
      <c r="B62" s="8"/>
      <c r="C62" s="55"/>
      <c r="D62" s="18"/>
      <c r="E62" s="94"/>
      <c r="F62" s="81"/>
      <c r="G62" s="81"/>
      <c r="H62" s="81"/>
      <c r="I62" s="81"/>
      <c r="J62" s="81"/>
      <c r="K62" s="81"/>
      <c r="L62" s="81"/>
      <c r="M62" s="81"/>
      <c r="N62" s="81"/>
      <c r="O62" s="81"/>
      <c r="P62" s="81"/>
      <c r="Q62" s="81"/>
      <c r="R62" s="81"/>
      <c r="S62" s="81"/>
      <c r="T62" s="81"/>
      <c r="U62" s="81"/>
      <c r="V62" s="81"/>
      <c r="W62" s="81"/>
      <c r="X62" s="81"/>
      <c r="Y62" s="81"/>
      <c r="Z62" s="81"/>
      <c r="AA62" s="81"/>
      <c r="AB62" s="81"/>
      <c r="AC62" s="81"/>
      <c r="AD62" s="81"/>
      <c r="AE62" s="94"/>
      <c r="AF62" s="5"/>
      <c r="AG62" s="4"/>
      <c r="AH62" s="27"/>
      <c r="AI62" s="27"/>
      <c r="AJ62" s="27"/>
      <c r="AK62" s="27"/>
      <c r="AL62" s="27"/>
      <c r="AM62" s="27"/>
    </row>
    <row r="63" spans="1:39" ht="12" customHeight="1">
      <c r="A63" s="345"/>
      <c r="B63" s="8"/>
      <c r="C63" s="55"/>
      <c r="D63" s="18"/>
      <c r="E63" s="94"/>
      <c r="F63" s="81"/>
      <c r="G63" s="81"/>
      <c r="H63" s="81"/>
      <c r="I63" s="81"/>
      <c r="J63" s="81"/>
      <c r="K63" s="81"/>
      <c r="L63" s="81"/>
      <c r="M63" s="81"/>
      <c r="N63" s="81"/>
      <c r="O63" s="81"/>
      <c r="P63" s="81"/>
      <c r="Q63" s="81"/>
      <c r="R63" s="81"/>
      <c r="S63" s="81"/>
      <c r="T63" s="81"/>
      <c r="U63" s="81"/>
      <c r="V63" s="81"/>
      <c r="W63" s="81"/>
      <c r="X63" s="81"/>
      <c r="Y63" s="81"/>
      <c r="Z63" s="81"/>
      <c r="AA63" s="81"/>
      <c r="AB63" s="81"/>
      <c r="AC63" s="81"/>
      <c r="AD63" s="81"/>
      <c r="AE63" s="94"/>
      <c r="AF63" s="5"/>
      <c r="AG63" s="4"/>
      <c r="AH63" s="27"/>
      <c r="AI63" s="27"/>
      <c r="AJ63" s="27"/>
      <c r="AK63" s="27"/>
      <c r="AL63" s="27"/>
      <c r="AM63" s="27"/>
    </row>
    <row r="64" spans="1:39" ht="12" customHeight="1">
      <c r="A64" s="345"/>
      <c r="B64" s="8"/>
      <c r="C64" s="55"/>
      <c r="D64" s="18"/>
      <c r="E64" s="94"/>
      <c r="F64" s="81"/>
      <c r="G64" s="81"/>
      <c r="H64" s="81"/>
      <c r="I64" s="81"/>
      <c r="J64" s="81"/>
      <c r="K64" s="81"/>
      <c r="L64" s="81"/>
      <c r="M64" s="81"/>
      <c r="N64" s="81"/>
      <c r="O64" s="81"/>
      <c r="P64" s="81"/>
      <c r="Q64" s="81"/>
      <c r="R64" s="81"/>
      <c r="S64" s="81"/>
      <c r="T64" s="81"/>
      <c r="U64" s="81"/>
      <c r="V64" s="81"/>
      <c r="W64" s="81"/>
      <c r="X64" s="81"/>
      <c r="Y64" s="81"/>
      <c r="Z64" s="81"/>
      <c r="AA64" s="81"/>
      <c r="AB64" s="81"/>
      <c r="AC64" s="81"/>
      <c r="AD64" s="81"/>
      <c r="AE64" s="94"/>
      <c r="AF64" s="5"/>
      <c r="AG64" s="4"/>
      <c r="AH64" s="27"/>
      <c r="AI64" s="27"/>
      <c r="AJ64" s="27"/>
      <c r="AK64" s="27"/>
      <c r="AL64" s="27"/>
      <c r="AM64" s="27"/>
    </row>
    <row r="65" spans="1:43" ht="12" customHeight="1">
      <c r="A65" s="345"/>
      <c r="B65" s="8"/>
      <c r="C65" s="55"/>
      <c r="D65" s="18"/>
      <c r="E65" s="94"/>
      <c r="F65" s="81"/>
      <c r="G65" s="81"/>
      <c r="H65" s="81"/>
      <c r="I65" s="81"/>
      <c r="J65" s="81"/>
      <c r="K65" s="81"/>
      <c r="L65" s="81"/>
      <c r="M65" s="81"/>
      <c r="N65" s="81"/>
      <c r="O65" s="81"/>
      <c r="P65" s="81"/>
      <c r="Q65" s="81"/>
      <c r="R65" s="81"/>
      <c r="S65" s="81"/>
      <c r="T65" s="81"/>
      <c r="U65" s="81"/>
      <c r="V65" s="81"/>
      <c r="W65" s="81"/>
      <c r="X65" s="81"/>
      <c r="Y65" s="81"/>
      <c r="Z65" s="81"/>
      <c r="AA65" s="81"/>
      <c r="AB65" s="81"/>
      <c r="AC65" s="81"/>
      <c r="AD65" s="81"/>
      <c r="AE65" s="94"/>
      <c r="AF65" s="5"/>
      <c r="AG65" s="4"/>
      <c r="AH65" s="27"/>
      <c r="AI65" s="27"/>
      <c r="AJ65" s="27"/>
      <c r="AK65" s="27"/>
      <c r="AL65" s="27"/>
      <c r="AM65" s="27"/>
    </row>
    <row r="66" spans="1:43" ht="12" customHeight="1">
      <c r="A66" s="345"/>
      <c r="B66" s="8"/>
      <c r="C66" s="55"/>
      <c r="D66" s="18"/>
      <c r="E66" s="94"/>
      <c r="F66" s="81"/>
      <c r="G66" s="81"/>
      <c r="H66" s="81"/>
      <c r="I66" s="81"/>
      <c r="J66" s="81"/>
      <c r="K66" s="81"/>
      <c r="L66" s="81"/>
      <c r="M66" s="81"/>
      <c r="N66" s="81"/>
      <c r="O66" s="81"/>
      <c r="P66" s="81"/>
      <c r="Q66" s="81"/>
      <c r="R66" s="81"/>
      <c r="S66" s="81"/>
      <c r="T66" s="81"/>
      <c r="U66" s="81"/>
      <c r="V66" s="81"/>
      <c r="W66" s="81"/>
      <c r="X66" s="81"/>
      <c r="Y66" s="81"/>
      <c r="Z66" s="81"/>
      <c r="AA66" s="81"/>
      <c r="AB66" s="81"/>
      <c r="AC66" s="81"/>
      <c r="AD66" s="81"/>
      <c r="AE66" s="94"/>
      <c r="AF66" s="5"/>
      <c r="AG66" s="4"/>
      <c r="AH66" s="27"/>
      <c r="AI66" s="27"/>
      <c r="AJ66" s="27"/>
      <c r="AK66" s="27"/>
      <c r="AL66" s="27"/>
      <c r="AM66" s="27"/>
    </row>
    <row r="67" spans="1:43" ht="12" customHeight="1">
      <c r="A67" s="345"/>
      <c r="B67" s="8"/>
      <c r="C67" s="55"/>
      <c r="D67" s="18"/>
      <c r="E67" s="94"/>
      <c r="F67" s="81"/>
      <c r="G67" s="81"/>
      <c r="H67" s="81"/>
      <c r="I67" s="81"/>
      <c r="J67" s="81"/>
      <c r="K67" s="81"/>
      <c r="L67" s="81"/>
      <c r="M67" s="81"/>
      <c r="N67" s="81"/>
      <c r="O67" s="81"/>
      <c r="P67" s="81"/>
      <c r="Q67" s="81"/>
      <c r="R67" s="81"/>
      <c r="S67" s="81"/>
      <c r="T67" s="81"/>
      <c r="U67" s="81"/>
      <c r="V67" s="81"/>
      <c r="W67" s="81"/>
      <c r="X67" s="81"/>
      <c r="Y67" s="81"/>
      <c r="Z67" s="81"/>
      <c r="AA67" s="81"/>
      <c r="AB67" s="81"/>
      <c r="AC67" s="81"/>
      <c r="AD67" s="81"/>
      <c r="AE67" s="94"/>
      <c r="AF67" s="5"/>
      <c r="AG67" s="4"/>
      <c r="AH67" s="27"/>
      <c r="AI67" s="27"/>
      <c r="AJ67" s="27"/>
      <c r="AK67" s="27"/>
      <c r="AL67" s="27"/>
      <c r="AM67" s="27"/>
    </row>
    <row r="68" spans="1:43" ht="12" customHeight="1">
      <c r="A68" s="345"/>
      <c r="B68" s="8"/>
      <c r="C68" s="55"/>
      <c r="D68" s="18"/>
      <c r="E68" s="94"/>
      <c r="F68" s="81"/>
      <c r="G68" s="81"/>
      <c r="H68" s="81"/>
      <c r="I68" s="81"/>
      <c r="J68" s="81"/>
      <c r="K68" s="81"/>
      <c r="L68" s="81"/>
      <c r="M68" s="81"/>
      <c r="N68" s="81"/>
      <c r="O68" s="81"/>
      <c r="P68" s="81"/>
      <c r="Q68" s="81"/>
      <c r="R68" s="81"/>
      <c r="S68" s="81"/>
      <c r="T68" s="81"/>
      <c r="U68" s="81"/>
      <c r="V68" s="81"/>
      <c r="W68" s="81"/>
      <c r="X68" s="81"/>
      <c r="Y68" s="81"/>
      <c r="Z68" s="81"/>
      <c r="AA68" s="81"/>
      <c r="AB68" s="81"/>
      <c r="AC68" s="81"/>
      <c r="AD68" s="81"/>
      <c r="AE68" s="94"/>
      <c r="AF68" s="5"/>
      <c r="AG68" s="8"/>
      <c r="AH68" s="27"/>
      <c r="AI68" s="27"/>
      <c r="AJ68" s="27"/>
      <c r="AK68" s="27"/>
      <c r="AL68" s="27"/>
      <c r="AM68" s="27"/>
    </row>
    <row r="69" spans="1:43" s="85" customFormat="1" ht="9" customHeight="1">
      <c r="A69" s="542"/>
      <c r="B69" s="84"/>
      <c r="C69" s="87"/>
      <c r="D69" s="30"/>
      <c r="E69" s="89"/>
      <c r="F69" s="89"/>
      <c r="G69" s="89"/>
      <c r="H69" s="95"/>
      <c r="I69" s="95"/>
      <c r="J69" s="95"/>
      <c r="K69" s="95"/>
      <c r="L69" s="95"/>
      <c r="M69" s="95"/>
      <c r="N69" s="95"/>
      <c r="O69" s="95"/>
      <c r="P69" s="95"/>
      <c r="Q69" s="95"/>
      <c r="R69" s="95"/>
      <c r="S69" s="95"/>
      <c r="T69" s="95"/>
      <c r="U69" s="95"/>
      <c r="V69" s="95"/>
      <c r="W69" s="95"/>
      <c r="X69" s="95"/>
      <c r="Y69" s="95"/>
      <c r="Z69" s="95"/>
      <c r="AA69" s="95"/>
      <c r="AB69" s="95"/>
      <c r="AC69" s="95"/>
      <c r="AD69" s="95"/>
      <c r="AE69" s="95"/>
      <c r="AF69" s="84"/>
      <c r="AG69" s="84"/>
      <c r="AH69" s="106"/>
      <c r="AI69" s="106"/>
      <c r="AJ69" s="106"/>
      <c r="AK69" s="106"/>
      <c r="AL69" s="106"/>
      <c r="AM69" s="106"/>
    </row>
    <row r="70" spans="1:43" ht="11.25" customHeight="1">
      <c r="A70" s="345"/>
      <c r="B70" s="1"/>
      <c r="C70" s="54"/>
      <c r="D70" s="18"/>
      <c r="E70" s="96"/>
      <c r="F70" s="96"/>
      <c r="G70" s="96"/>
      <c r="H70" s="96"/>
      <c r="I70" s="96"/>
      <c r="J70" s="96"/>
      <c r="K70" s="96"/>
      <c r="L70" s="96"/>
      <c r="M70" s="96"/>
      <c r="N70" s="96"/>
      <c r="O70" s="96"/>
      <c r="P70" s="96"/>
      <c r="Q70" s="96"/>
      <c r="R70" s="96"/>
      <c r="S70" s="96"/>
      <c r="T70" s="96"/>
      <c r="U70" s="96"/>
      <c r="V70" s="95"/>
      <c r="W70" s="96"/>
      <c r="X70" s="96"/>
      <c r="Y70" s="96"/>
      <c r="Z70" s="96"/>
      <c r="AA70" s="96"/>
      <c r="AB70" s="96"/>
      <c r="AC70" s="96"/>
      <c r="AD70" s="96"/>
      <c r="AE70" s="96"/>
      <c r="AF70" s="5"/>
      <c r="AG70" s="8"/>
      <c r="AH70" s="27"/>
      <c r="AI70" s="27"/>
      <c r="AJ70" s="27"/>
      <c r="AK70" s="27"/>
      <c r="AL70" s="27"/>
      <c r="AM70" s="27"/>
    </row>
    <row r="71" spans="1:43" ht="13.5" customHeight="1">
      <c r="A71" s="345"/>
      <c r="B71" s="545">
        <v>22</v>
      </c>
      <c r="C71" s="1913" t="s">
        <v>638</v>
      </c>
      <c r="D71" s="1914"/>
      <c r="E71" s="1915"/>
      <c r="F71" s="1910"/>
      <c r="G71" s="1915"/>
      <c r="H71" s="1910"/>
      <c r="I71" s="8"/>
      <c r="J71" s="8"/>
      <c r="K71" s="8"/>
      <c r="L71" s="8"/>
      <c r="M71" s="8"/>
      <c r="N71" s="8"/>
      <c r="O71" s="8"/>
      <c r="P71" s="8"/>
      <c r="Q71" s="8"/>
      <c r="R71" s="8"/>
      <c r="S71" s="8"/>
      <c r="T71" s="8"/>
      <c r="U71" s="8"/>
      <c r="V71" s="95"/>
      <c r="W71" s="8"/>
      <c r="X71" s="8"/>
      <c r="Y71" s="8"/>
      <c r="Z71" s="8"/>
      <c r="AA71" s="8"/>
      <c r="AB71" s="8"/>
      <c r="AC71" s="8"/>
      <c r="AD71" s="8"/>
      <c r="AE71" s="8"/>
      <c r="AF71" s="8"/>
      <c r="AG71" s="8"/>
      <c r="AH71" s="107"/>
      <c r="AI71" s="107"/>
      <c r="AJ71" s="107"/>
      <c r="AK71" s="107"/>
      <c r="AL71" s="107"/>
      <c r="AM71" s="107"/>
      <c r="AN71" s="71"/>
      <c r="AO71" s="71"/>
      <c r="AP71" s="71"/>
      <c r="AQ71" s="71"/>
    </row>
    <row r="72" spans="1:43" ht="13.5" customHeight="1">
      <c r="A72" s="70"/>
      <c r="B72" s="70"/>
      <c r="C72" s="70"/>
      <c r="D72" s="70"/>
      <c r="E72" s="70"/>
      <c r="F72" s="70"/>
      <c r="G72" s="70"/>
      <c r="H72" s="70"/>
      <c r="I72" s="70"/>
      <c r="J72" s="70"/>
      <c r="K72" s="70"/>
      <c r="L72" s="70"/>
      <c r="M72" s="70"/>
      <c r="N72" s="70"/>
      <c r="O72" s="70"/>
      <c r="P72" s="70"/>
      <c r="Q72" s="70"/>
      <c r="R72" s="70"/>
      <c r="S72" s="70"/>
      <c r="T72" s="70"/>
      <c r="U72" s="70"/>
      <c r="W72" s="70"/>
      <c r="X72" s="70"/>
      <c r="Y72" s="70"/>
      <c r="Z72" s="70"/>
      <c r="AA72" s="70"/>
      <c r="AB72" s="88"/>
      <c r="AC72" s="70"/>
      <c r="AD72" s="88"/>
      <c r="AE72" s="70"/>
      <c r="AF72" s="70"/>
      <c r="AG72" s="70"/>
      <c r="AH72" s="71"/>
      <c r="AI72" s="71"/>
      <c r="AJ72" s="71"/>
      <c r="AK72" s="71"/>
      <c r="AL72" s="71"/>
      <c r="AM72" s="71"/>
      <c r="AN72" s="71"/>
      <c r="AO72" s="71"/>
      <c r="AP72" s="71"/>
      <c r="AQ72" s="71"/>
    </row>
    <row r="73" spans="1:43">
      <c r="A73" s="70"/>
      <c r="B73" s="70"/>
      <c r="C73" s="70"/>
      <c r="D73" s="70"/>
      <c r="E73" s="70"/>
      <c r="F73" s="70"/>
      <c r="G73" s="70"/>
      <c r="H73" s="70"/>
      <c r="I73" s="70"/>
      <c r="J73" s="70"/>
      <c r="K73" s="70"/>
      <c r="L73" s="70"/>
      <c r="M73" s="70"/>
      <c r="N73" s="70"/>
      <c r="O73" s="70"/>
      <c r="P73" s="70"/>
      <c r="Q73" s="70"/>
      <c r="R73" s="70"/>
      <c r="S73" s="70"/>
      <c r="T73" s="70"/>
      <c r="U73" s="70"/>
      <c r="W73" s="70"/>
      <c r="X73" s="70"/>
      <c r="Y73" s="70"/>
      <c r="Z73" s="70"/>
      <c r="AA73" s="70"/>
      <c r="AB73" s="88"/>
      <c r="AC73" s="70"/>
      <c r="AD73" s="88"/>
      <c r="AE73" s="70"/>
      <c r="AF73" s="70"/>
      <c r="AG73" s="70"/>
      <c r="AH73" s="71"/>
      <c r="AI73" s="71"/>
      <c r="AJ73" s="71"/>
      <c r="AK73" s="71"/>
      <c r="AL73" s="71"/>
      <c r="AM73" s="71"/>
      <c r="AN73" s="71"/>
      <c r="AO73" s="71"/>
      <c r="AP73" s="71"/>
      <c r="AQ73" s="71"/>
    </row>
    <row r="74" spans="1:43">
      <c r="A74" s="70"/>
      <c r="B74" s="70"/>
      <c r="C74" s="70"/>
      <c r="D74" s="70"/>
      <c r="E74" s="70"/>
      <c r="F74" s="70"/>
      <c r="G74" s="70"/>
      <c r="H74" s="70"/>
      <c r="I74" s="70"/>
      <c r="J74" s="70"/>
      <c r="K74" s="70"/>
      <c r="L74" s="70"/>
      <c r="M74" s="70"/>
      <c r="N74" s="70"/>
      <c r="O74" s="70"/>
      <c r="P74" s="70"/>
      <c r="Q74" s="70"/>
      <c r="R74" s="70"/>
      <c r="S74" s="70"/>
      <c r="T74" s="70"/>
      <c r="U74" s="70"/>
      <c r="W74" s="70"/>
      <c r="X74" s="70"/>
      <c r="Y74" s="70"/>
      <c r="Z74" s="70"/>
      <c r="AA74" s="70"/>
      <c r="AB74" s="88"/>
      <c r="AC74" s="70"/>
      <c r="AD74" s="88"/>
      <c r="AE74" s="70"/>
      <c r="AF74" s="70"/>
      <c r="AG74" s="70"/>
      <c r="AH74" s="71"/>
      <c r="AI74" s="71"/>
      <c r="AJ74" s="71"/>
      <c r="AK74" s="71"/>
      <c r="AL74" s="71"/>
      <c r="AM74" s="71"/>
      <c r="AN74" s="71"/>
      <c r="AO74" s="71"/>
      <c r="AP74" s="71"/>
      <c r="AQ74" s="71"/>
    </row>
    <row r="75" spans="1:43">
      <c r="A75" s="70"/>
      <c r="B75" s="70"/>
      <c r="C75" s="70"/>
      <c r="D75" s="70"/>
      <c r="E75" s="70"/>
      <c r="F75" s="70"/>
      <c r="G75" s="70"/>
      <c r="H75" s="70"/>
      <c r="I75" s="70"/>
      <c r="J75" s="70"/>
      <c r="K75" s="70"/>
      <c r="L75" s="70"/>
      <c r="M75" s="70"/>
      <c r="N75" s="70"/>
      <c r="O75" s="70"/>
      <c r="P75" s="70"/>
      <c r="Q75" s="70"/>
      <c r="R75" s="70"/>
      <c r="S75" s="70"/>
      <c r="T75" s="70"/>
      <c r="U75" s="70"/>
      <c r="W75" s="70"/>
      <c r="X75" s="70"/>
      <c r="Y75" s="70"/>
      <c r="Z75" s="70"/>
      <c r="AA75" s="70"/>
      <c r="AB75" s="88"/>
      <c r="AC75" s="70"/>
      <c r="AD75" s="88"/>
      <c r="AE75" s="70"/>
      <c r="AF75" s="70"/>
      <c r="AG75" s="70"/>
      <c r="AH75" s="71"/>
      <c r="AI75" s="71"/>
      <c r="AJ75" s="71"/>
      <c r="AK75" s="71"/>
      <c r="AL75" s="71"/>
      <c r="AM75" s="71"/>
      <c r="AN75" s="71"/>
      <c r="AO75" s="71"/>
      <c r="AP75" s="71"/>
      <c r="AQ75" s="71"/>
    </row>
    <row r="76" spans="1:43">
      <c r="A76" s="70"/>
      <c r="B76" s="70"/>
      <c r="C76" s="70"/>
      <c r="D76" s="70"/>
      <c r="E76" s="70"/>
      <c r="F76" s="70"/>
      <c r="G76" s="70"/>
      <c r="H76" s="70"/>
      <c r="I76" s="70"/>
      <c r="J76" s="70"/>
      <c r="K76" s="70"/>
      <c r="L76" s="70"/>
      <c r="M76" s="70"/>
      <c r="N76" s="70"/>
      <c r="O76" s="70"/>
      <c r="P76" s="70"/>
      <c r="Q76" s="70"/>
      <c r="R76" s="70"/>
      <c r="S76" s="70"/>
      <c r="T76" s="70"/>
      <c r="U76" s="70"/>
      <c r="W76" s="70"/>
      <c r="X76" s="70"/>
      <c r="Y76" s="70"/>
      <c r="Z76" s="70"/>
      <c r="AA76" s="70"/>
      <c r="AB76" s="88"/>
      <c r="AC76" s="70"/>
      <c r="AD76" s="88"/>
      <c r="AE76" s="70"/>
      <c r="AF76" s="70"/>
      <c r="AG76" s="70"/>
      <c r="AH76" s="71"/>
      <c r="AI76" s="71"/>
      <c r="AJ76" s="71"/>
      <c r="AK76" s="71"/>
      <c r="AL76" s="71"/>
      <c r="AM76" s="71"/>
      <c r="AN76" s="71"/>
      <c r="AO76" s="71"/>
      <c r="AP76" s="71"/>
      <c r="AQ76" s="71"/>
    </row>
    <row r="77" spans="1:43">
      <c r="AB77" s="25"/>
      <c r="AD77" s="25"/>
      <c r="AJ77" s="63"/>
    </row>
    <row r="82" spans="28:32" ht="8.25" customHeight="1"/>
    <row r="84" spans="28:32" ht="9" customHeight="1">
      <c r="AF84" s="9"/>
    </row>
    <row r="85" spans="28:32" ht="8.25" customHeight="1">
      <c r="AB85" s="34"/>
      <c r="AD85" s="34"/>
      <c r="AF85" s="34"/>
    </row>
    <row r="86" spans="28:32" ht="9.75" customHeight="1"/>
  </sheetData>
  <customSheetViews>
    <customSheetView guid="{87E9DA1B-1CEB-458D-87A5-C4E38BAE485A}" showPageBreaks="1" printArea="1" hiddenRows="1" topLeftCell="A34">
      <selection activeCell="EW151" sqref="EW151:FA155"/>
      <pageMargins left="0.15748031496062992" right="0.15748031496062992" top="0.19685039370078741" bottom="0.19685039370078741" header="0" footer="0"/>
      <printOptions horizontalCentered="1"/>
      <pageSetup paperSize="9" orientation="portrait" r:id="rId1"/>
      <headerFooter alignWithMargins="0"/>
    </customSheetView>
    <customSheetView guid="{5859C3A0-D6FB-40D9-B6C2-346CB5A63A0A}" hiddenRows="1" topLeftCell="A34">
      <selection activeCell="EW151" sqref="EW151:FA155"/>
      <pageMargins left="0.15748031496062992" right="0.15748031496062992" top="0.19685039370078741" bottom="0.19685039370078741" header="0" footer="0"/>
      <printOptions horizontalCentered="1"/>
      <pageSetup paperSize="9" orientation="portrait" r:id="rId2"/>
      <headerFooter alignWithMargins="0"/>
    </customSheetView>
    <customSheetView guid="{D8E90C30-C61D-40A7-989F-8651AA8E91E2}" hiddenRows="1" topLeftCell="A34">
      <selection activeCell="EW151" sqref="EW151:FA155"/>
      <pageMargins left="0.15748031496062992" right="0.15748031496062992" top="0.19685039370078741" bottom="0.19685039370078741" header="0" footer="0"/>
      <printOptions horizontalCentered="1"/>
      <pageSetup paperSize="9" orientation="portrait" r:id="rId3"/>
      <headerFooter alignWithMargins="0"/>
    </customSheetView>
  </customSheetViews>
  <mergeCells count="10">
    <mergeCell ref="X6:AD6"/>
    <mergeCell ref="X45:AD45"/>
    <mergeCell ref="F5:L5"/>
    <mergeCell ref="X1:AF1"/>
    <mergeCell ref="C71:D71"/>
    <mergeCell ref="E71:F71"/>
    <mergeCell ref="G71:H71"/>
    <mergeCell ref="B2:D2"/>
    <mergeCell ref="F45:V45"/>
    <mergeCell ref="F6:V6"/>
  </mergeCells>
  <phoneticPr fontId="3" type="noConversion"/>
  <printOptions horizontalCentered="1"/>
  <pageMargins left="0.15748031496062992" right="0.15748031496062992" top="0.19685039370078741" bottom="0.19685039370078741" header="0" footer="0"/>
  <pageSetup paperSize="9" orientation="portrait" r:id="rId4"/>
  <headerFooter alignWithMargins="0"/>
  <drawing r:id="rId5"/>
</worksheet>
</file>

<file path=xl/worksheets/sheet21.xml><?xml version="1.0" encoding="utf-8"?>
<worksheet xmlns="http://schemas.openxmlformats.org/spreadsheetml/2006/main" xmlns:r="http://schemas.openxmlformats.org/officeDocument/2006/relationships">
  <sheetPr codeName="Folha23" enableFormatConditionsCalculation="0">
    <tabColor indexed="55"/>
  </sheetPr>
  <dimension ref="A1:BF88"/>
  <sheetViews>
    <sheetView workbookViewId="0"/>
  </sheetViews>
  <sheetFormatPr defaultRowHeight="12.75"/>
  <cols>
    <col min="1" max="1" width="1" customWidth="1"/>
    <col min="2" max="2" width="2.5703125" customWidth="1"/>
    <col min="3" max="3" width="3" customWidth="1"/>
    <col min="4" max="4" width="9.85546875" customWidth="1"/>
    <col min="5" max="5" width="0.5703125" customWidth="1"/>
    <col min="6" max="6" width="5.85546875" customWidth="1"/>
    <col min="7" max="7" width="0.5703125" customWidth="1"/>
    <col min="8" max="8" width="5.85546875" customWidth="1"/>
    <col min="9" max="9" width="0.5703125" customWidth="1"/>
    <col min="10" max="10" width="5.7109375" customWidth="1"/>
    <col min="11" max="11" width="0.5703125" customWidth="1"/>
    <col min="12" max="12" width="5.5703125" customWidth="1"/>
    <col min="13" max="13" width="0.42578125" customWidth="1"/>
    <col min="14" max="14" width="5.7109375" customWidth="1"/>
    <col min="15" max="15" width="0.5703125" customWidth="1"/>
    <col min="16" max="16" width="5.7109375" customWidth="1"/>
    <col min="17" max="17" width="0.5703125" customWidth="1"/>
    <col min="18" max="18" width="5.7109375" customWidth="1"/>
    <col min="19" max="19" width="0.5703125" customWidth="1"/>
    <col min="20" max="20" width="5.7109375" customWidth="1"/>
    <col min="21" max="21" width="0.5703125" customWidth="1"/>
    <col min="22" max="22" width="5.7109375" style="70" customWidth="1"/>
    <col min="23" max="23" width="0.5703125" customWidth="1"/>
    <col min="24" max="24" width="5.5703125" customWidth="1"/>
    <col min="25" max="25" width="0.5703125" customWidth="1"/>
    <col min="26" max="26" width="5.7109375" customWidth="1"/>
    <col min="27" max="27" width="0.5703125" customWidth="1"/>
    <col min="28" max="28" width="5.7109375" customWidth="1"/>
    <col min="29" max="29" width="0.5703125" customWidth="1"/>
    <col min="30" max="30" width="5.7109375" customWidth="1"/>
    <col min="31" max="31" width="0.5703125" customWidth="1"/>
    <col min="32" max="32" width="2.5703125" customWidth="1"/>
    <col min="33" max="33" width="1" customWidth="1"/>
  </cols>
  <sheetData>
    <row r="1" spans="1:57" ht="13.5" customHeight="1">
      <c r="A1" s="4"/>
      <c r="B1" s="1819" t="s">
        <v>480</v>
      </c>
      <c r="C1" s="1819"/>
      <c r="D1" s="1819"/>
      <c r="E1" s="1819"/>
      <c r="F1" s="1819"/>
      <c r="G1" s="1819"/>
      <c r="H1" s="1819"/>
      <c r="I1" s="344"/>
      <c r="J1" s="344"/>
      <c r="K1" s="344"/>
      <c r="L1" s="344"/>
      <c r="M1" s="344"/>
      <c r="N1" s="344"/>
      <c r="O1" s="344"/>
      <c r="P1" s="344"/>
      <c r="Q1" s="344"/>
      <c r="R1" s="344"/>
      <c r="S1" s="344"/>
      <c r="T1" s="344"/>
      <c r="U1" s="344"/>
      <c r="V1" s="344"/>
      <c r="W1" s="344"/>
      <c r="X1" s="411"/>
      <c r="Y1" s="349"/>
      <c r="Z1" s="349"/>
      <c r="AA1" s="349"/>
      <c r="AB1" s="349"/>
      <c r="AC1" s="349"/>
      <c r="AD1" s="349"/>
      <c r="AE1" s="349"/>
      <c r="AF1" s="349"/>
      <c r="AG1" s="4"/>
      <c r="AH1" s="27"/>
      <c r="AI1" s="27"/>
      <c r="AJ1" s="27"/>
      <c r="AK1" s="27"/>
      <c r="AL1" s="27"/>
      <c r="AM1" s="27"/>
      <c r="AN1" s="27"/>
      <c r="AO1" s="27"/>
    </row>
    <row r="2" spans="1:57" ht="6" customHeight="1">
      <c r="A2" s="4"/>
      <c r="B2" s="1716"/>
      <c r="C2" s="1716"/>
      <c r="D2" s="1716"/>
      <c r="E2" s="21"/>
      <c r="F2" s="21"/>
      <c r="G2" s="21"/>
      <c r="H2" s="21"/>
      <c r="I2" s="21"/>
      <c r="J2" s="341"/>
      <c r="K2" s="341"/>
      <c r="L2" s="341"/>
      <c r="M2" s="341"/>
      <c r="N2" s="341"/>
      <c r="O2" s="341"/>
      <c r="P2" s="341"/>
      <c r="Q2" s="341"/>
      <c r="R2" s="341"/>
      <c r="S2" s="341"/>
      <c r="T2" s="341"/>
      <c r="U2" s="341"/>
      <c r="V2" s="341"/>
      <c r="W2" s="341"/>
      <c r="X2" s="341"/>
      <c r="Y2" s="341"/>
      <c r="Z2" s="8"/>
      <c r="AA2" s="8"/>
      <c r="AB2" s="8"/>
      <c r="AC2" s="8"/>
      <c r="AD2" s="8"/>
      <c r="AE2" s="8"/>
      <c r="AF2" s="8"/>
      <c r="AG2" s="354"/>
      <c r="AH2" s="27"/>
      <c r="AI2" s="27"/>
      <c r="AJ2" s="27"/>
      <c r="AK2" s="27"/>
      <c r="AL2" s="27"/>
      <c r="AM2" s="27"/>
      <c r="AN2" s="27"/>
      <c r="AO2" s="27"/>
    </row>
    <row r="3" spans="1:57" ht="12" customHeight="1">
      <c r="A3" s="4"/>
      <c r="B3" s="8"/>
      <c r="C3" s="8"/>
      <c r="D3" s="8"/>
      <c r="E3" s="8"/>
      <c r="F3" s="8"/>
      <c r="G3" s="8"/>
      <c r="H3" s="8"/>
      <c r="I3" s="8"/>
      <c r="J3" s="8"/>
      <c r="K3" s="8"/>
      <c r="L3" s="8"/>
      <c r="M3" s="8"/>
      <c r="N3" s="8"/>
      <c r="O3" s="8"/>
      <c r="P3" s="8"/>
      <c r="Q3" s="8"/>
      <c r="R3" s="8"/>
      <c r="S3" s="8"/>
      <c r="T3" s="8"/>
      <c r="U3" s="8"/>
      <c r="V3" s="8"/>
      <c r="W3" s="8"/>
      <c r="X3" s="8"/>
      <c r="Y3" s="8"/>
      <c r="Z3" s="8"/>
      <c r="AA3" s="8"/>
      <c r="AB3" s="22"/>
      <c r="AC3" s="8"/>
      <c r="AD3" s="22"/>
      <c r="AE3" s="8"/>
      <c r="AF3" s="8"/>
      <c r="AG3" s="354"/>
      <c r="AH3" s="27"/>
      <c r="AI3" s="27"/>
      <c r="AJ3" s="27"/>
      <c r="AK3" s="27"/>
      <c r="AL3" s="27"/>
      <c r="AM3" s="27"/>
      <c r="AN3" s="27"/>
      <c r="AO3" s="27"/>
    </row>
    <row r="4" spans="1:57" s="12" customFormat="1" ht="13.5" customHeight="1">
      <c r="A4" s="11"/>
      <c r="B4" s="19"/>
      <c r="C4" s="97"/>
      <c r="D4" s="91"/>
      <c r="E4" s="91"/>
      <c r="F4" s="91"/>
      <c r="G4" s="91"/>
      <c r="H4" s="91"/>
      <c r="I4" s="91"/>
      <c r="J4" s="91"/>
      <c r="K4" s="91"/>
      <c r="L4" s="91"/>
      <c r="M4" s="91"/>
      <c r="N4" s="91"/>
      <c r="O4" s="91"/>
      <c r="P4" s="91"/>
      <c r="Q4" s="91"/>
      <c r="R4" s="98"/>
      <c r="S4" s="98"/>
      <c r="T4" s="98"/>
      <c r="U4" s="98"/>
      <c r="V4" s="98"/>
      <c r="W4" s="98"/>
      <c r="X4" s="98"/>
      <c r="Y4" s="98"/>
      <c r="Z4" s="98"/>
      <c r="AA4" s="98"/>
      <c r="AB4" s="98"/>
      <c r="AC4" s="98"/>
      <c r="AD4" s="98"/>
      <c r="AE4" s="98"/>
      <c r="AF4" s="8"/>
      <c r="AG4" s="353"/>
      <c r="AH4" s="66"/>
      <c r="AI4" s="66"/>
      <c r="AJ4" s="66"/>
      <c r="AK4" s="66"/>
      <c r="AL4" s="66"/>
      <c r="AM4" s="66"/>
      <c r="AN4" s="66"/>
      <c r="AO4" s="66"/>
    </row>
    <row r="5" spans="1:57" ht="3.75" customHeight="1">
      <c r="A5" s="4"/>
      <c r="B5" s="8"/>
      <c r="C5" s="13"/>
      <c r="D5" s="13"/>
      <c r="E5" s="13"/>
      <c r="F5" s="1912"/>
      <c r="G5" s="1912"/>
      <c r="H5" s="1912"/>
      <c r="I5" s="1912"/>
      <c r="J5" s="1912"/>
      <c r="K5" s="1912"/>
      <c r="L5" s="1912"/>
      <c r="M5" s="13"/>
      <c r="N5" s="13"/>
      <c r="O5" s="13"/>
      <c r="P5" s="13"/>
      <c r="Q5" s="13"/>
      <c r="R5" s="5"/>
      <c r="S5" s="5"/>
      <c r="T5" s="5"/>
      <c r="U5" s="79"/>
      <c r="V5" s="5"/>
      <c r="W5" s="5"/>
      <c r="X5" s="5"/>
      <c r="Y5" s="5"/>
      <c r="Z5" s="5"/>
      <c r="AA5" s="5"/>
      <c r="AB5" s="5"/>
      <c r="AC5" s="5"/>
      <c r="AD5" s="5"/>
      <c r="AE5" s="5"/>
      <c r="AF5" s="8"/>
      <c r="AG5" s="354"/>
      <c r="AH5" s="27"/>
      <c r="AI5" s="27"/>
      <c r="AJ5" s="27"/>
      <c r="AK5" s="27"/>
      <c r="AL5" s="27"/>
      <c r="AM5" s="27"/>
      <c r="AN5" s="27"/>
      <c r="AO5" s="27"/>
    </row>
    <row r="6" spans="1:57" ht="9.75" customHeight="1">
      <c r="A6" s="4"/>
      <c r="B6" s="8"/>
      <c r="C6" s="13"/>
      <c r="D6" s="13"/>
      <c r="E6" s="15"/>
      <c r="F6" s="1911"/>
      <c r="G6" s="1911"/>
      <c r="H6" s="1911"/>
      <c r="I6" s="1911"/>
      <c r="J6" s="1911"/>
      <c r="K6" s="1911"/>
      <c r="L6" s="1911"/>
      <c r="M6" s="1911"/>
      <c r="N6" s="1911"/>
      <c r="O6" s="1911"/>
      <c r="P6" s="1911"/>
      <c r="Q6" s="1911"/>
      <c r="R6" s="1911"/>
      <c r="S6" s="1911"/>
      <c r="T6" s="1911"/>
      <c r="U6" s="1911"/>
      <c r="V6" s="1911"/>
      <c r="W6" s="15"/>
      <c r="X6" s="1911"/>
      <c r="Y6" s="1911"/>
      <c r="Z6" s="1911"/>
      <c r="AA6" s="1911"/>
      <c r="AB6" s="1911"/>
      <c r="AC6" s="1911"/>
      <c r="AD6" s="1911"/>
      <c r="AE6" s="15"/>
      <c r="AF6" s="8"/>
      <c r="AG6" s="354"/>
      <c r="AH6" s="27"/>
      <c r="AI6" s="27"/>
      <c r="AJ6" s="27"/>
      <c r="AK6" s="27"/>
      <c r="AL6" s="27"/>
      <c r="AM6" s="27"/>
      <c r="AN6" s="27"/>
      <c r="AO6" s="27"/>
    </row>
    <row r="7" spans="1:57" ht="12.75" customHeight="1">
      <c r="A7" s="4"/>
      <c r="B7" s="8"/>
      <c r="C7" s="13"/>
      <c r="D7" s="13"/>
      <c r="E7" s="15"/>
      <c r="F7" s="15"/>
      <c r="G7" s="15"/>
      <c r="H7" s="15"/>
      <c r="I7" s="15"/>
      <c r="J7" s="15"/>
      <c r="K7" s="15"/>
      <c r="L7" s="15"/>
      <c r="M7" s="15"/>
      <c r="N7" s="15"/>
      <c r="O7" s="15"/>
      <c r="P7" s="15"/>
      <c r="Q7" s="15"/>
      <c r="R7" s="15"/>
      <c r="S7" s="15"/>
      <c r="T7" s="15"/>
      <c r="U7" s="15"/>
      <c r="V7" s="15"/>
      <c r="W7" s="15"/>
      <c r="X7" s="15"/>
      <c r="Y7" s="15"/>
      <c r="Z7" s="15"/>
      <c r="AA7" s="15"/>
      <c r="AB7" s="15"/>
      <c r="AC7" s="15"/>
      <c r="AD7" s="15"/>
      <c r="AE7" s="15"/>
      <c r="AF7" s="5"/>
      <c r="AG7" s="354"/>
      <c r="AH7" s="27"/>
      <c r="AI7" s="108"/>
      <c r="AJ7" s="108"/>
      <c r="AK7" s="108"/>
      <c r="AL7" s="27"/>
      <c r="AM7" s="27"/>
      <c r="AN7" s="27"/>
      <c r="AO7" s="27"/>
    </row>
    <row r="8" spans="1:57" s="62" customFormat="1" ht="13.5" hidden="1" customHeight="1">
      <c r="A8" s="59"/>
      <c r="B8" s="60"/>
      <c r="C8" s="1917"/>
      <c r="D8" s="1917"/>
      <c r="E8" s="74"/>
      <c r="F8" s="74"/>
      <c r="G8" s="74"/>
      <c r="H8" s="74"/>
      <c r="I8" s="74"/>
      <c r="J8" s="74"/>
      <c r="K8" s="74"/>
      <c r="L8" s="74"/>
      <c r="M8" s="74"/>
      <c r="N8" s="74"/>
      <c r="O8" s="74"/>
      <c r="P8" s="74"/>
      <c r="Q8" s="74"/>
      <c r="R8" s="74"/>
      <c r="S8" s="74"/>
      <c r="T8" s="74"/>
      <c r="U8" s="74"/>
      <c r="V8" s="74"/>
      <c r="W8" s="74"/>
      <c r="X8" s="74"/>
      <c r="Y8" s="74"/>
      <c r="Z8" s="74"/>
      <c r="AA8" s="74"/>
      <c r="AB8" s="74"/>
      <c r="AC8" s="74"/>
      <c r="AD8" s="74"/>
      <c r="AE8" s="74"/>
      <c r="AF8" s="82"/>
      <c r="AG8" s="510"/>
      <c r="AH8" s="100"/>
      <c r="AI8" s="108"/>
      <c r="AJ8" s="108"/>
      <c r="AK8" s="108"/>
      <c r="AL8" s="100"/>
      <c r="AM8" s="100"/>
      <c r="AN8" s="100"/>
      <c r="AO8" s="100"/>
    </row>
    <row r="9" spans="1:57" s="62" customFormat="1" ht="6" hidden="1" customHeight="1">
      <c r="A9" s="59"/>
      <c r="B9" s="60"/>
      <c r="C9" s="73"/>
      <c r="D9" s="73"/>
      <c r="E9" s="65"/>
      <c r="F9" s="65"/>
      <c r="G9" s="65"/>
      <c r="H9" s="65"/>
      <c r="I9" s="65"/>
      <c r="J9" s="65"/>
      <c r="K9" s="65"/>
      <c r="L9" s="65"/>
      <c r="M9" s="65"/>
      <c r="N9" s="65"/>
      <c r="O9" s="65"/>
      <c r="P9" s="65"/>
      <c r="Q9" s="65"/>
      <c r="R9" s="65"/>
      <c r="S9" s="65"/>
      <c r="T9" s="65"/>
      <c r="U9" s="65"/>
      <c r="V9" s="65"/>
      <c r="W9" s="65"/>
      <c r="X9" s="65"/>
      <c r="Y9" s="65"/>
      <c r="Z9" s="65"/>
      <c r="AA9" s="65"/>
      <c r="AB9" s="65"/>
      <c r="AC9" s="65"/>
      <c r="AD9" s="65"/>
      <c r="AE9" s="65"/>
      <c r="AF9" s="82"/>
      <c r="AG9" s="510"/>
      <c r="AH9" s="100"/>
      <c r="AI9" s="108"/>
      <c r="AJ9" s="108"/>
      <c r="AK9" s="108"/>
      <c r="AL9" s="100"/>
      <c r="AM9" s="100"/>
      <c r="AN9" s="100"/>
      <c r="AO9" s="100"/>
    </row>
    <row r="10" spans="1:57" s="80" customFormat="1" ht="15" customHeight="1">
      <c r="A10" s="76"/>
      <c r="B10" s="99"/>
      <c r="C10" s="77"/>
      <c r="D10" s="78"/>
      <c r="E10" s="79"/>
      <c r="F10" s="79"/>
      <c r="G10" s="79"/>
      <c r="H10" s="79"/>
      <c r="I10" s="79"/>
      <c r="J10" s="79"/>
      <c r="K10" s="79"/>
      <c r="L10" s="79"/>
      <c r="M10" s="79"/>
      <c r="N10" s="79"/>
      <c r="O10" s="79"/>
      <c r="P10" s="79"/>
      <c r="Q10" s="79"/>
      <c r="R10" s="79"/>
      <c r="S10" s="79"/>
      <c r="T10" s="79"/>
      <c r="U10" s="79"/>
      <c r="V10" s="79"/>
      <c r="W10" s="79"/>
      <c r="X10" s="79"/>
      <c r="Y10" s="79"/>
      <c r="Z10" s="79"/>
      <c r="AA10" s="79"/>
      <c r="AB10" s="79"/>
      <c r="AC10" s="79"/>
      <c r="AD10" s="79"/>
      <c r="AE10" s="79"/>
      <c r="AF10" s="93"/>
      <c r="AG10" s="506"/>
      <c r="AH10" s="101"/>
      <c r="AI10" s="108"/>
      <c r="AJ10" s="108"/>
      <c r="AK10" s="108"/>
      <c r="AL10" s="90"/>
      <c r="AM10" s="90"/>
      <c r="AN10" s="66"/>
      <c r="AO10" s="66"/>
      <c r="AP10" s="12"/>
      <c r="AQ10" s="12"/>
      <c r="AR10"/>
      <c r="AS10" s="26"/>
      <c r="AT10" s="12"/>
      <c r="AU10" s="12"/>
      <c r="AV10" s="12"/>
      <c r="AW10" s="12"/>
      <c r="AX10" s="12"/>
      <c r="AY10" s="12"/>
      <c r="AZ10" s="12"/>
      <c r="BA10" s="12"/>
      <c r="BB10" s="12"/>
      <c r="BC10" s="12"/>
      <c r="BD10" s="12"/>
      <c r="BE10" s="12"/>
    </row>
    <row r="11" spans="1:57" ht="12" customHeight="1">
      <c r="A11" s="4"/>
      <c r="B11" s="8"/>
      <c r="C11" s="55"/>
      <c r="D11" s="18"/>
      <c r="E11" s="94"/>
      <c r="F11" s="94"/>
      <c r="G11" s="94"/>
      <c r="H11" s="94"/>
      <c r="I11" s="94"/>
      <c r="J11" s="94"/>
      <c r="K11" s="94"/>
      <c r="L11" s="94"/>
      <c r="M11" s="94"/>
      <c r="N11" s="94"/>
      <c r="O11" s="94"/>
      <c r="P11" s="94"/>
      <c r="Q11" s="94"/>
      <c r="R11" s="94"/>
      <c r="S11" s="94"/>
      <c r="T11" s="94"/>
      <c r="U11" s="94"/>
      <c r="V11" s="94"/>
      <c r="W11" s="94"/>
      <c r="X11" s="94"/>
      <c r="Y11" s="94"/>
      <c r="Z11" s="94"/>
      <c r="AA11" s="94"/>
      <c r="AB11" s="32"/>
      <c r="AC11" s="94"/>
      <c r="AD11" s="32"/>
      <c r="AE11" s="94"/>
      <c r="AF11" s="5"/>
      <c r="AG11" s="354"/>
      <c r="AH11" s="27"/>
      <c r="AI11" s="108"/>
      <c r="AJ11" s="108"/>
      <c r="AK11" s="108"/>
      <c r="AL11" s="27"/>
      <c r="AM11" s="27"/>
      <c r="AN11" s="27"/>
      <c r="AO11" s="27"/>
      <c r="AS11" s="26"/>
    </row>
    <row r="12" spans="1:57" ht="12" customHeight="1">
      <c r="A12" s="4"/>
      <c r="B12" s="8"/>
      <c r="C12" s="55"/>
      <c r="D12" s="18"/>
      <c r="E12" s="94"/>
      <c r="F12" s="94"/>
      <c r="G12" s="94"/>
      <c r="H12" s="94"/>
      <c r="I12" s="94"/>
      <c r="J12" s="94"/>
      <c r="K12" s="94"/>
      <c r="L12" s="94"/>
      <c r="M12" s="94"/>
      <c r="N12" s="94"/>
      <c r="O12" s="94"/>
      <c r="P12" s="94"/>
      <c r="Q12" s="94"/>
      <c r="R12" s="94"/>
      <c r="S12" s="94"/>
      <c r="T12" s="94"/>
      <c r="U12" s="94"/>
      <c r="V12" s="94"/>
      <c r="W12" s="94"/>
      <c r="X12" s="94"/>
      <c r="Y12" s="94"/>
      <c r="Z12" s="94"/>
      <c r="AA12" s="94"/>
      <c r="AB12" s="32"/>
      <c r="AC12" s="94"/>
      <c r="AD12" s="32"/>
      <c r="AE12" s="94"/>
      <c r="AF12" s="5"/>
      <c r="AG12" s="354"/>
      <c r="AH12" s="27"/>
      <c r="AI12" s="108"/>
      <c r="AJ12" s="108"/>
      <c r="AK12" s="108"/>
      <c r="AL12" s="27"/>
      <c r="AM12" s="27"/>
      <c r="AN12" s="27"/>
      <c r="AO12" s="27"/>
      <c r="AS12" s="26"/>
    </row>
    <row r="13" spans="1:57" ht="12" customHeight="1">
      <c r="A13" s="4"/>
      <c r="B13" s="8"/>
      <c r="C13" s="55"/>
      <c r="D13" s="18"/>
      <c r="E13" s="94"/>
      <c r="F13" s="94"/>
      <c r="G13" s="94"/>
      <c r="H13" s="94"/>
      <c r="I13" s="94"/>
      <c r="J13" s="94"/>
      <c r="K13" s="94"/>
      <c r="L13" s="94"/>
      <c r="M13" s="94"/>
      <c r="N13" s="94"/>
      <c r="O13" s="94"/>
      <c r="P13" s="94"/>
      <c r="Q13" s="94"/>
      <c r="R13" s="94"/>
      <c r="S13" s="94"/>
      <c r="T13" s="94"/>
      <c r="U13" s="94"/>
      <c r="V13" s="94"/>
      <c r="W13" s="94"/>
      <c r="X13" s="94"/>
      <c r="Y13" s="94"/>
      <c r="Z13" s="94"/>
      <c r="AA13" s="94"/>
      <c r="AB13" s="32"/>
      <c r="AC13" s="94"/>
      <c r="AD13" s="32"/>
      <c r="AE13" s="94"/>
      <c r="AF13" s="5"/>
      <c r="AG13" s="354"/>
      <c r="AH13" s="27"/>
      <c r="AI13" s="108"/>
      <c r="AJ13" s="108"/>
      <c r="AK13" s="108"/>
      <c r="AL13" s="27"/>
      <c r="AM13" s="27"/>
      <c r="AN13" s="27"/>
      <c r="AO13" s="27"/>
      <c r="AS13" s="26"/>
    </row>
    <row r="14" spans="1:57" ht="12" customHeight="1">
      <c r="A14" s="4"/>
      <c r="B14" s="8"/>
      <c r="C14" s="55"/>
      <c r="D14" s="18"/>
      <c r="E14" s="94"/>
      <c r="F14" s="94"/>
      <c r="G14" s="94"/>
      <c r="H14" s="94"/>
      <c r="I14" s="94"/>
      <c r="J14" s="94"/>
      <c r="K14" s="94"/>
      <c r="L14" s="94"/>
      <c r="M14" s="94"/>
      <c r="N14" s="94"/>
      <c r="O14" s="94"/>
      <c r="P14" s="94"/>
      <c r="Q14" s="94"/>
      <c r="R14" s="94"/>
      <c r="S14" s="94"/>
      <c r="T14" s="94"/>
      <c r="U14" s="94"/>
      <c r="V14" s="94"/>
      <c r="W14" s="94"/>
      <c r="X14" s="94"/>
      <c r="Y14" s="94"/>
      <c r="Z14" s="94"/>
      <c r="AA14" s="94"/>
      <c r="AB14" s="32"/>
      <c r="AC14" s="94"/>
      <c r="AD14" s="32"/>
      <c r="AE14" s="94"/>
      <c r="AF14" s="5"/>
      <c r="AG14" s="354"/>
      <c r="AH14" s="27"/>
      <c r="AI14" s="27"/>
      <c r="AJ14" s="27"/>
      <c r="AK14" s="27"/>
      <c r="AL14" s="27"/>
      <c r="AM14" s="27"/>
      <c r="AN14" s="27"/>
      <c r="AO14" s="27"/>
      <c r="AS14" s="26"/>
    </row>
    <row r="15" spans="1:57" ht="12" customHeight="1">
      <c r="A15" s="4"/>
      <c r="B15" s="8"/>
      <c r="C15" s="55"/>
      <c r="D15" s="18"/>
      <c r="E15" s="94"/>
      <c r="F15" s="94"/>
      <c r="G15" s="94"/>
      <c r="H15" s="94"/>
      <c r="I15" s="94"/>
      <c r="J15" s="94"/>
      <c r="K15" s="94"/>
      <c r="L15" s="94"/>
      <c r="M15" s="94"/>
      <c r="N15" s="94"/>
      <c r="O15" s="94"/>
      <c r="P15" s="94"/>
      <c r="Q15" s="94"/>
      <c r="R15" s="94"/>
      <c r="S15" s="94"/>
      <c r="T15" s="94"/>
      <c r="U15" s="94"/>
      <c r="V15" s="94"/>
      <c r="W15" s="94"/>
      <c r="X15" s="94"/>
      <c r="Y15" s="94"/>
      <c r="Z15" s="94"/>
      <c r="AA15" s="94"/>
      <c r="AB15" s="32"/>
      <c r="AC15" s="94"/>
      <c r="AD15" s="32"/>
      <c r="AE15" s="94"/>
      <c r="AF15" s="5"/>
      <c r="AG15" s="354"/>
      <c r="AH15" s="27"/>
      <c r="AI15" s="27"/>
      <c r="AJ15" s="27"/>
      <c r="AK15" s="27"/>
      <c r="AL15" s="27"/>
      <c r="AM15" s="27"/>
      <c r="AN15" s="27"/>
      <c r="AO15" s="27"/>
    </row>
    <row r="16" spans="1:57" ht="12" customHeight="1">
      <c r="A16" s="4"/>
      <c r="B16" s="8"/>
      <c r="C16" s="55"/>
      <c r="D16" s="18"/>
      <c r="E16" s="94"/>
      <c r="F16" s="94"/>
      <c r="G16" s="94"/>
      <c r="H16" s="94"/>
      <c r="I16" s="94"/>
      <c r="J16" s="94"/>
      <c r="K16" s="94"/>
      <c r="L16" s="94"/>
      <c r="M16" s="94"/>
      <c r="N16" s="94"/>
      <c r="O16" s="94"/>
      <c r="P16" s="94"/>
      <c r="Q16" s="94"/>
      <c r="R16" s="94"/>
      <c r="S16" s="94"/>
      <c r="T16" s="94"/>
      <c r="U16" s="94"/>
      <c r="V16" s="94"/>
      <c r="W16" s="94"/>
      <c r="X16" s="94"/>
      <c r="Y16" s="94"/>
      <c r="Z16" s="94"/>
      <c r="AA16" s="94"/>
      <c r="AB16" s="32"/>
      <c r="AC16" s="94"/>
      <c r="AD16" s="32"/>
      <c r="AE16" s="94"/>
      <c r="AF16" s="5"/>
      <c r="AG16" s="354"/>
      <c r="AH16" s="27"/>
      <c r="AI16" s="27"/>
      <c r="AJ16" s="27"/>
      <c r="AK16" s="27"/>
      <c r="AL16" s="27"/>
      <c r="AM16" s="27"/>
      <c r="AN16" s="27"/>
      <c r="AO16" s="27"/>
    </row>
    <row r="17" spans="1:45" ht="12" customHeight="1">
      <c r="A17" s="4"/>
      <c r="B17" s="8"/>
      <c r="C17" s="55"/>
      <c r="D17" s="18"/>
      <c r="E17" s="94"/>
      <c r="F17" s="94"/>
      <c r="G17" s="94"/>
      <c r="H17" s="94"/>
      <c r="I17" s="94"/>
      <c r="J17" s="94"/>
      <c r="K17" s="94"/>
      <c r="L17" s="94"/>
      <c r="M17" s="94"/>
      <c r="N17" s="94"/>
      <c r="O17" s="94"/>
      <c r="P17" s="94"/>
      <c r="Q17" s="94"/>
      <c r="R17" s="94"/>
      <c r="S17" s="94"/>
      <c r="T17" s="94"/>
      <c r="U17" s="94"/>
      <c r="V17" s="94"/>
      <c r="W17" s="94"/>
      <c r="X17" s="94"/>
      <c r="Y17" s="94"/>
      <c r="Z17" s="94"/>
      <c r="AA17" s="94"/>
      <c r="AB17" s="32"/>
      <c r="AC17" s="94"/>
      <c r="AD17" s="32"/>
      <c r="AE17" s="94"/>
      <c r="AF17" s="5"/>
      <c r="AG17" s="354"/>
      <c r="AH17" s="27"/>
      <c r="AI17" s="27"/>
      <c r="AJ17" s="27"/>
      <c r="AK17" s="27"/>
      <c r="AL17" s="27"/>
      <c r="AM17" s="27"/>
      <c r="AN17" s="27"/>
      <c r="AO17" s="27"/>
    </row>
    <row r="18" spans="1:45" ht="12" customHeight="1">
      <c r="A18" s="4"/>
      <c r="B18" s="8"/>
      <c r="C18" s="55"/>
      <c r="D18" s="18"/>
      <c r="E18" s="94"/>
      <c r="F18" s="94"/>
      <c r="G18" s="94"/>
      <c r="H18" s="94"/>
      <c r="I18" s="94"/>
      <c r="J18" s="94"/>
      <c r="K18" s="94"/>
      <c r="L18" s="94"/>
      <c r="M18" s="94"/>
      <c r="N18" s="94"/>
      <c r="O18" s="94"/>
      <c r="P18" s="94"/>
      <c r="Q18" s="94"/>
      <c r="R18" s="94"/>
      <c r="S18" s="94"/>
      <c r="T18" s="94"/>
      <c r="U18" s="94"/>
      <c r="V18" s="94"/>
      <c r="W18" s="94"/>
      <c r="X18" s="94"/>
      <c r="Y18" s="94"/>
      <c r="Z18" s="94"/>
      <c r="AA18" s="94"/>
      <c r="AB18" s="32"/>
      <c r="AC18" s="94"/>
      <c r="AD18" s="32"/>
      <c r="AE18" s="94"/>
      <c r="AF18" s="5"/>
      <c r="AG18" s="354"/>
      <c r="AH18" s="27"/>
      <c r="AI18" s="27"/>
      <c r="AJ18" s="27"/>
      <c r="AK18" s="27"/>
      <c r="AL18" s="27"/>
      <c r="AM18" s="27"/>
      <c r="AN18" s="27"/>
      <c r="AO18" s="27"/>
    </row>
    <row r="19" spans="1:45" ht="12" customHeight="1">
      <c r="A19" s="4"/>
      <c r="B19" s="8"/>
      <c r="C19" s="55"/>
      <c r="D19" s="18"/>
      <c r="E19" s="94"/>
      <c r="F19" s="94"/>
      <c r="G19" s="94"/>
      <c r="H19" s="94"/>
      <c r="I19" s="94"/>
      <c r="J19" s="94"/>
      <c r="K19" s="94"/>
      <c r="L19" s="94"/>
      <c r="M19" s="94"/>
      <c r="N19" s="94"/>
      <c r="O19" s="94"/>
      <c r="P19" s="94"/>
      <c r="Q19" s="94"/>
      <c r="R19" s="94"/>
      <c r="S19" s="94"/>
      <c r="T19" s="94"/>
      <c r="U19" s="94"/>
      <c r="V19" s="94"/>
      <c r="W19" s="94"/>
      <c r="X19" s="94"/>
      <c r="Y19" s="94"/>
      <c r="Z19" s="94"/>
      <c r="AA19" s="94"/>
      <c r="AB19" s="32"/>
      <c r="AC19" s="94"/>
      <c r="AD19" s="32"/>
      <c r="AE19" s="94"/>
      <c r="AF19" s="5"/>
      <c r="AG19" s="354"/>
      <c r="AH19" s="27"/>
      <c r="AI19" s="27"/>
      <c r="AJ19" s="27"/>
      <c r="AK19" s="27"/>
      <c r="AL19" s="27"/>
      <c r="AM19" s="27"/>
      <c r="AN19" s="27"/>
      <c r="AO19" s="27"/>
    </row>
    <row r="20" spans="1:45" ht="12" customHeight="1">
      <c r="A20" s="4"/>
      <c r="B20" s="8"/>
      <c r="C20" s="55"/>
      <c r="D20" s="18"/>
      <c r="E20" s="94"/>
      <c r="F20" s="94"/>
      <c r="G20" s="94"/>
      <c r="H20" s="94"/>
      <c r="I20" s="94"/>
      <c r="J20" s="94"/>
      <c r="K20" s="94"/>
      <c r="L20" s="94"/>
      <c r="M20" s="94"/>
      <c r="N20" s="94"/>
      <c r="O20" s="94"/>
      <c r="P20" s="94"/>
      <c r="Q20" s="94"/>
      <c r="R20" s="94"/>
      <c r="S20" s="94"/>
      <c r="T20" s="94"/>
      <c r="U20" s="94"/>
      <c r="V20" s="94"/>
      <c r="W20" s="94"/>
      <c r="X20" s="94"/>
      <c r="Y20" s="94"/>
      <c r="Z20" s="94"/>
      <c r="AA20" s="94"/>
      <c r="AB20" s="32"/>
      <c r="AC20" s="94"/>
      <c r="AD20" s="32"/>
      <c r="AE20" s="94"/>
      <c r="AF20" s="5"/>
      <c r="AG20" s="354"/>
      <c r="AH20" s="27"/>
      <c r="AI20" s="27"/>
      <c r="AJ20" s="27"/>
      <c r="AK20" s="27"/>
      <c r="AL20" s="27"/>
      <c r="AM20" s="27"/>
      <c r="AN20" s="27"/>
      <c r="AO20" s="27"/>
    </row>
    <row r="21" spans="1:45" ht="12" customHeight="1">
      <c r="A21" s="4"/>
      <c r="B21" s="8"/>
      <c r="C21" s="55"/>
      <c r="D21" s="18"/>
      <c r="E21" s="94"/>
      <c r="F21" s="94"/>
      <c r="G21" s="94"/>
      <c r="H21" s="94"/>
      <c r="I21" s="94"/>
      <c r="J21" s="94"/>
      <c r="K21" s="94"/>
      <c r="L21" s="94"/>
      <c r="M21" s="94"/>
      <c r="N21" s="94"/>
      <c r="O21" s="94"/>
      <c r="P21" s="94"/>
      <c r="Q21" s="94"/>
      <c r="R21" s="94"/>
      <c r="S21" s="94"/>
      <c r="T21" s="94"/>
      <c r="U21" s="94"/>
      <c r="V21" s="94"/>
      <c r="W21" s="94"/>
      <c r="X21" s="94"/>
      <c r="Y21" s="94"/>
      <c r="Z21" s="94"/>
      <c r="AA21" s="94"/>
      <c r="AB21" s="32"/>
      <c r="AC21" s="94"/>
      <c r="AD21" s="32"/>
      <c r="AE21" s="94"/>
      <c r="AF21" s="5"/>
      <c r="AG21" s="354"/>
      <c r="AH21" s="27"/>
      <c r="AI21" s="27"/>
      <c r="AJ21" s="27"/>
      <c r="AK21" s="27"/>
      <c r="AL21" s="27"/>
      <c r="AM21" s="27"/>
      <c r="AN21" s="27"/>
      <c r="AO21" s="27"/>
    </row>
    <row r="22" spans="1:45" ht="12" customHeight="1">
      <c r="A22" s="4"/>
      <c r="B22" s="8"/>
      <c r="C22" s="55"/>
      <c r="D22" s="18"/>
      <c r="E22" s="94"/>
      <c r="F22" s="94"/>
      <c r="G22" s="94"/>
      <c r="H22" s="94"/>
      <c r="I22" s="94"/>
      <c r="J22" s="94"/>
      <c r="K22" s="94"/>
      <c r="L22" s="94"/>
      <c r="M22" s="94"/>
      <c r="N22" s="94"/>
      <c r="O22" s="94"/>
      <c r="P22" s="94"/>
      <c r="Q22" s="94"/>
      <c r="R22" s="94"/>
      <c r="S22" s="94"/>
      <c r="T22" s="94"/>
      <c r="U22" s="94"/>
      <c r="V22" s="94"/>
      <c r="W22" s="94"/>
      <c r="X22" s="94"/>
      <c r="Y22" s="94"/>
      <c r="Z22" s="94"/>
      <c r="AA22" s="94"/>
      <c r="AB22" s="32"/>
      <c r="AC22" s="94"/>
      <c r="AD22" s="32"/>
      <c r="AE22" s="94"/>
      <c r="AF22" s="5"/>
      <c r="AG22" s="354"/>
      <c r="AH22" s="27"/>
      <c r="AI22" s="27"/>
      <c r="AJ22" s="27"/>
      <c r="AK22" s="27"/>
      <c r="AL22" s="27"/>
      <c r="AM22" s="27"/>
      <c r="AN22" s="27"/>
      <c r="AO22" s="27"/>
    </row>
    <row r="23" spans="1:45" ht="12" customHeight="1">
      <c r="A23" s="4"/>
      <c r="B23" s="8"/>
      <c r="C23" s="55"/>
      <c r="D23" s="18"/>
      <c r="E23" s="94"/>
      <c r="F23" s="94"/>
      <c r="G23" s="94"/>
      <c r="H23" s="94"/>
      <c r="I23" s="94"/>
      <c r="J23" s="94"/>
      <c r="K23" s="94"/>
      <c r="L23" s="94"/>
      <c r="M23" s="94"/>
      <c r="N23" s="94"/>
      <c r="O23" s="94"/>
      <c r="P23" s="94"/>
      <c r="Q23" s="94"/>
      <c r="R23" s="94"/>
      <c r="S23" s="94"/>
      <c r="T23" s="94"/>
      <c r="U23" s="94"/>
      <c r="V23" s="94"/>
      <c r="W23" s="94"/>
      <c r="X23" s="94"/>
      <c r="Y23" s="94"/>
      <c r="Z23" s="94"/>
      <c r="AA23" s="94"/>
      <c r="AB23" s="32"/>
      <c r="AC23" s="94"/>
      <c r="AD23" s="32"/>
      <c r="AE23" s="94"/>
      <c r="AF23" s="5"/>
      <c r="AG23" s="354"/>
      <c r="AH23" s="27"/>
      <c r="AI23" s="27"/>
      <c r="AJ23" s="27"/>
      <c r="AK23" s="27"/>
      <c r="AL23" s="27"/>
      <c r="AM23" s="27"/>
      <c r="AN23" s="27"/>
      <c r="AO23" s="27"/>
    </row>
    <row r="24" spans="1:45" ht="12" customHeight="1">
      <c r="A24" s="4"/>
      <c r="B24" s="8"/>
      <c r="C24" s="55"/>
      <c r="D24" s="18"/>
      <c r="E24" s="94"/>
      <c r="F24" s="94"/>
      <c r="G24" s="94"/>
      <c r="H24" s="94"/>
      <c r="I24" s="94"/>
      <c r="J24" s="94"/>
      <c r="K24" s="94"/>
      <c r="L24" s="94"/>
      <c r="M24" s="94"/>
      <c r="N24" s="94"/>
      <c r="O24" s="94"/>
      <c r="P24" s="94"/>
      <c r="Q24" s="94"/>
      <c r="R24" s="94"/>
      <c r="S24" s="94"/>
      <c r="T24" s="94"/>
      <c r="U24" s="94"/>
      <c r="V24" s="94"/>
      <c r="W24" s="94"/>
      <c r="X24" s="94"/>
      <c r="Y24" s="94"/>
      <c r="Z24" s="94"/>
      <c r="AA24" s="94"/>
      <c r="AB24" s="32"/>
      <c r="AC24" s="94"/>
      <c r="AD24" s="32"/>
      <c r="AE24" s="94"/>
      <c r="AF24" s="5"/>
      <c r="AG24" s="354"/>
      <c r="AH24" s="27"/>
      <c r="AI24" s="27"/>
      <c r="AJ24" s="27"/>
      <c r="AK24" s="27"/>
      <c r="AL24" s="27"/>
      <c r="AM24" s="27"/>
      <c r="AN24" s="27"/>
      <c r="AO24" s="27"/>
    </row>
    <row r="25" spans="1:45" ht="12" customHeight="1">
      <c r="A25" s="4"/>
      <c r="B25" s="8"/>
      <c r="C25" s="55"/>
      <c r="D25" s="18"/>
      <c r="E25" s="94"/>
      <c r="F25" s="94"/>
      <c r="G25" s="94"/>
      <c r="H25" s="94"/>
      <c r="I25" s="94"/>
      <c r="J25" s="94"/>
      <c r="K25" s="94"/>
      <c r="L25" s="94"/>
      <c r="M25" s="94"/>
      <c r="N25" s="94"/>
      <c r="O25" s="94"/>
      <c r="P25" s="94"/>
      <c r="Q25" s="94"/>
      <c r="R25" s="94"/>
      <c r="S25" s="94"/>
      <c r="T25" s="94"/>
      <c r="U25" s="94"/>
      <c r="V25" s="94"/>
      <c r="W25" s="94"/>
      <c r="X25" s="94"/>
      <c r="Y25" s="94"/>
      <c r="Z25" s="94"/>
      <c r="AA25" s="94"/>
      <c r="AB25" s="32"/>
      <c r="AC25" s="94"/>
      <c r="AD25" s="32"/>
      <c r="AE25" s="94"/>
      <c r="AF25" s="5"/>
      <c r="AG25" s="354"/>
      <c r="AH25" s="27"/>
      <c r="AI25" s="27"/>
      <c r="AJ25" s="27"/>
      <c r="AK25" s="27"/>
      <c r="AL25" s="27"/>
      <c r="AM25" s="27"/>
      <c r="AN25" s="27"/>
      <c r="AO25" s="27"/>
    </row>
    <row r="26" spans="1:45" ht="12" customHeight="1">
      <c r="A26" s="4"/>
      <c r="B26" s="8"/>
      <c r="C26" s="55"/>
      <c r="D26" s="18"/>
      <c r="E26" s="94"/>
      <c r="F26" s="94"/>
      <c r="G26" s="94"/>
      <c r="H26" s="94"/>
      <c r="I26" s="94"/>
      <c r="J26" s="94"/>
      <c r="K26" s="94"/>
      <c r="L26" s="94"/>
      <c r="M26" s="94"/>
      <c r="N26" s="94"/>
      <c r="O26" s="94"/>
      <c r="P26" s="94"/>
      <c r="Q26" s="94"/>
      <c r="R26" s="94"/>
      <c r="S26" s="94"/>
      <c r="T26" s="94"/>
      <c r="U26" s="94"/>
      <c r="V26" s="94"/>
      <c r="W26" s="94"/>
      <c r="X26" s="94"/>
      <c r="Y26" s="94"/>
      <c r="Z26" s="94"/>
      <c r="AA26" s="94"/>
      <c r="AB26" s="32"/>
      <c r="AC26" s="94"/>
      <c r="AD26" s="32"/>
      <c r="AE26" s="94"/>
      <c r="AF26" s="5"/>
      <c r="AG26" s="354"/>
      <c r="AH26" s="27"/>
      <c r="AI26" s="27"/>
      <c r="AJ26" s="27"/>
      <c r="AK26" s="27"/>
      <c r="AL26" s="27"/>
      <c r="AM26" s="27"/>
      <c r="AN26" s="27"/>
      <c r="AO26" s="27"/>
    </row>
    <row r="27" spans="1:45" ht="12" customHeight="1">
      <c r="A27" s="4"/>
      <c r="B27" s="8"/>
      <c r="C27" s="55"/>
      <c r="D27" s="18"/>
      <c r="E27" s="94"/>
      <c r="F27" s="94"/>
      <c r="G27" s="94"/>
      <c r="H27" s="94"/>
      <c r="I27" s="94"/>
      <c r="J27" s="94"/>
      <c r="K27" s="94"/>
      <c r="L27" s="94"/>
      <c r="M27" s="94"/>
      <c r="N27" s="94"/>
      <c r="O27" s="94"/>
      <c r="P27" s="94"/>
      <c r="Q27" s="94"/>
      <c r="R27" s="94"/>
      <c r="S27" s="94"/>
      <c r="T27" s="94"/>
      <c r="U27" s="94"/>
      <c r="V27" s="94"/>
      <c r="W27" s="94"/>
      <c r="X27" s="94"/>
      <c r="Y27" s="94"/>
      <c r="Z27" s="94"/>
      <c r="AA27" s="94"/>
      <c r="AB27" s="32"/>
      <c r="AC27" s="94"/>
      <c r="AD27" s="32"/>
      <c r="AE27" s="94"/>
      <c r="AF27" s="5"/>
      <c r="AG27" s="354"/>
      <c r="AH27" s="27"/>
      <c r="AI27" s="27"/>
      <c r="AJ27" s="27"/>
      <c r="AK27" s="27"/>
      <c r="AL27" s="27"/>
      <c r="AM27" s="27"/>
      <c r="AN27" s="27"/>
      <c r="AO27" s="27"/>
    </row>
    <row r="28" spans="1:45" ht="12" customHeight="1">
      <c r="A28" s="4"/>
      <c r="B28" s="8"/>
      <c r="C28" s="55"/>
      <c r="D28" s="18"/>
      <c r="E28" s="94"/>
      <c r="F28" s="94"/>
      <c r="G28" s="94"/>
      <c r="H28" s="94"/>
      <c r="I28" s="94"/>
      <c r="J28" s="94"/>
      <c r="K28" s="94"/>
      <c r="L28" s="94"/>
      <c r="M28" s="94"/>
      <c r="N28" s="94"/>
      <c r="O28" s="94"/>
      <c r="P28" s="94"/>
      <c r="Q28" s="94"/>
      <c r="R28" s="94"/>
      <c r="S28" s="94"/>
      <c r="T28" s="94"/>
      <c r="U28" s="94"/>
      <c r="V28" s="94"/>
      <c r="W28" s="94"/>
      <c r="X28" s="94"/>
      <c r="Y28" s="94"/>
      <c r="Z28" s="94"/>
      <c r="AA28" s="94"/>
      <c r="AB28" s="32"/>
      <c r="AC28" s="94"/>
      <c r="AD28" s="32"/>
      <c r="AE28" s="94"/>
      <c r="AF28" s="5"/>
      <c r="AG28" s="354"/>
      <c r="AH28" s="27"/>
      <c r="AI28" s="27"/>
      <c r="AJ28" s="27"/>
      <c r="AK28" s="27"/>
      <c r="AL28" s="27"/>
      <c r="AM28" s="27"/>
      <c r="AN28" s="27"/>
      <c r="AO28" s="27"/>
    </row>
    <row r="29" spans="1:45" ht="12" customHeight="1">
      <c r="A29" s="4"/>
      <c r="B29" s="8"/>
      <c r="C29" s="55"/>
      <c r="D29" s="18"/>
      <c r="E29" s="94"/>
      <c r="F29" s="94"/>
      <c r="G29" s="94"/>
      <c r="H29" s="94"/>
      <c r="I29" s="94"/>
      <c r="J29" s="94"/>
      <c r="K29" s="94"/>
      <c r="L29" s="94"/>
      <c r="M29" s="94"/>
      <c r="N29" s="94"/>
      <c r="O29" s="94"/>
      <c r="P29" s="94"/>
      <c r="Q29" s="94"/>
      <c r="R29" s="94"/>
      <c r="S29" s="94"/>
      <c r="T29" s="94"/>
      <c r="U29" s="94"/>
      <c r="V29" s="94"/>
      <c r="W29" s="94"/>
      <c r="X29" s="94"/>
      <c r="Y29" s="94"/>
      <c r="Z29" s="94"/>
      <c r="AA29" s="94"/>
      <c r="AB29" s="32"/>
      <c r="AC29" s="94"/>
      <c r="AD29" s="32"/>
      <c r="AE29" s="94"/>
      <c r="AF29" s="5"/>
      <c r="AG29" s="354"/>
      <c r="AH29" s="27"/>
      <c r="AI29" s="27"/>
      <c r="AJ29" s="27"/>
      <c r="AK29" s="27"/>
      <c r="AL29" s="27"/>
      <c r="AM29" s="27"/>
      <c r="AN29" s="27"/>
      <c r="AO29" s="27"/>
    </row>
    <row r="30" spans="1:45" ht="12" customHeight="1">
      <c r="A30" s="4"/>
      <c r="B30" s="8"/>
      <c r="C30" s="55"/>
      <c r="D30" s="18"/>
      <c r="E30" s="94"/>
      <c r="F30" s="94"/>
      <c r="G30" s="94"/>
      <c r="H30" s="94"/>
      <c r="I30" s="94"/>
      <c r="J30" s="94"/>
      <c r="K30" s="94"/>
      <c r="L30" s="94"/>
      <c r="M30" s="94"/>
      <c r="N30" s="94"/>
      <c r="O30" s="94"/>
      <c r="P30" s="94"/>
      <c r="Q30" s="94"/>
      <c r="R30" s="94"/>
      <c r="S30" s="94"/>
      <c r="T30" s="94"/>
      <c r="U30" s="94"/>
      <c r="V30" s="94"/>
      <c r="W30" s="94"/>
      <c r="X30" s="94"/>
      <c r="Y30" s="94"/>
      <c r="Z30" s="94"/>
      <c r="AA30" s="94"/>
      <c r="AB30" s="32"/>
      <c r="AC30" s="94"/>
      <c r="AD30" s="32"/>
      <c r="AE30" s="94"/>
      <c r="AF30" s="5"/>
      <c r="AG30" s="354"/>
      <c r="AH30" s="27"/>
      <c r="AI30" s="27"/>
      <c r="AJ30" s="27"/>
      <c r="AK30" s="27"/>
      <c r="AL30" s="27"/>
      <c r="AM30" s="27"/>
      <c r="AN30" s="27"/>
      <c r="AO30" s="27"/>
      <c r="AR30" s="28"/>
      <c r="AS30" s="64"/>
    </row>
    <row r="31" spans="1:45" ht="6" customHeight="1">
      <c r="A31" s="4"/>
      <c r="B31" s="8"/>
      <c r="C31" s="55"/>
      <c r="D31" s="18"/>
      <c r="E31" s="18"/>
      <c r="F31" s="18"/>
      <c r="G31" s="18"/>
      <c r="H31" s="18"/>
      <c r="I31" s="18"/>
      <c r="J31" s="18"/>
      <c r="K31" s="18"/>
      <c r="L31" s="18"/>
      <c r="M31" s="18"/>
      <c r="N31" s="18"/>
      <c r="O31" s="18"/>
      <c r="P31" s="18"/>
      <c r="Q31" s="18"/>
      <c r="R31" s="16"/>
      <c r="S31" s="16"/>
      <c r="T31" s="16"/>
      <c r="U31" s="16"/>
      <c r="V31" s="24"/>
      <c r="W31" s="16"/>
      <c r="X31" s="16"/>
      <c r="Y31" s="16"/>
      <c r="Z31" s="16"/>
      <c r="AA31" s="16"/>
      <c r="AB31" s="16"/>
      <c r="AC31" s="16"/>
      <c r="AD31" s="16"/>
      <c r="AE31" s="16"/>
      <c r="AF31" s="5"/>
      <c r="AG31" s="354"/>
      <c r="AH31" s="27"/>
      <c r="AI31" s="27"/>
      <c r="AJ31" s="27"/>
      <c r="AK31" s="27"/>
      <c r="AL31" s="27"/>
      <c r="AM31" s="27"/>
      <c r="AN31" s="27"/>
      <c r="AO31" s="27"/>
    </row>
    <row r="32" spans="1:45" ht="6" customHeight="1">
      <c r="A32" s="4"/>
      <c r="B32" s="8"/>
      <c r="C32" s="69"/>
      <c r="D32" s="18"/>
      <c r="E32" s="18"/>
      <c r="F32" s="18"/>
      <c r="G32" s="18"/>
      <c r="H32" s="18"/>
      <c r="I32" s="18"/>
      <c r="J32" s="18"/>
      <c r="K32" s="18"/>
      <c r="L32" s="18"/>
      <c r="M32" s="18"/>
      <c r="N32" s="18"/>
      <c r="O32" s="18"/>
      <c r="P32" s="18"/>
      <c r="Q32" s="18"/>
      <c r="R32" s="16"/>
      <c r="S32" s="16"/>
      <c r="T32" s="16"/>
      <c r="U32" s="16"/>
      <c r="V32" s="24"/>
      <c r="W32" s="16"/>
      <c r="X32" s="16"/>
      <c r="Y32" s="16"/>
      <c r="Z32" s="16"/>
      <c r="AA32" s="16"/>
      <c r="AB32" s="16"/>
      <c r="AC32" s="16"/>
      <c r="AD32" s="16"/>
      <c r="AE32" s="16"/>
      <c r="AF32" s="5"/>
      <c r="AG32" s="354"/>
      <c r="AH32" s="27"/>
      <c r="AI32" s="27"/>
      <c r="AJ32" s="27"/>
      <c r="AK32" s="27"/>
      <c r="AL32" s="27"/>
      <c r="AM32" s="27"/>
      <c r="AN32" s="27"/>
      <c r="AO32" s="27"/>
    </row>
    <row r="33" spans="1:53" ht="9" customHeight="1">
      <c r="A33" s="4"/>
      <c r="B33" s="8"/>
      <c r="C33" s="61"/>
      <c r="D33" s="61"/>
      <c r="E33" s="61"/>
      <c r="F33" s="61"/>
      <c r="G33" s="61"/>
      <c r="H33" s="61"/>
      <c r="I33" s="61"/>
      <c r="J33" s="18"/>
      <c r="K33" s="18"/>
      <c r="L33" s="18"/>
      <c r="M33" s="18"/>
      <c r="N33" s="18"/>
      <c r="O33" s="18"/>
      <c r="P33" s="18"/>
      <c r="Q33" s="18"/>
      <c r="R33" s="16"/>
      <c r="S33" s="16"/>
      <c r="T33" s="16"/>
      <c r="U33" s="16"/>
      <c r="V33" s="24"/>
      <c r="W33" s="16"/>
      <c r="X33" s="16"/>
      <c r="Y33" s="16"/>
      <c r="Z33" s="16"/>
      <c r="AA33" s="16"/>
      <c r="AB33" s="16"/>
      <c r="AC33" s="16"/>
      <c r="AD33" s="16"/>
      <c r="AE33" s="16"/>
      <c r="AF33" s="5"/>
      <c r="AG33" s="354"/>
      <c r="AH33" s="27"/>
      <c r="AI33" s="27"/>
      <c r="AJ33" s="27"/>
      <c r="AK33" s="27"/>
      <c r="AL33" s="27"/>
      <c r="AM33" s="27"/>
      <c r="AN33" s="27"/>
      <c r="AO33" s="27"/>
    </row>
    <row r="34" spans="1:53" ht="12.75" customHeight="1">
      <c r="A34" s="4"/>
      <c r="B34" s="8"/>
      <c r="C34" s="55"/>
      <c r="D34" s="18"/>
      <c r="E34" s="18"/>
      <c r="F34" s="18"/>
      <c r="G34" s="18"/>
      <c r="H34" s="18"/>
      <c r="I34" s="18"/>
      <c r="J34" s="18"/>
      <c r="K34" s="18"/>
      <c r="L34" s="18"/>
      <c r="M34" s="18"/>
      <c r="N34" s="18"/>
      <c r="O34" s="18"/>
      <c r="P34" s="18"/>
      <c r="Q34" s="18"/>
      <c r="R34" s="16"/>
      <c r="S34" s="16"/>
      <c r="T34" s="16"/>
      <c r="U34" s="16"/>
      <c r="V34" s="24"/>
      <c r="W34" s="16"/>
      <c r="X34" s="16"/>
      <c r="Y34" s="16"/>
      <c r="Z34" s="16"/>
      <c r="AA34" s="16"/>
      <c r="AB34" s="16"/>
      <c r="AC34" s="16"/>
      <c r="AD34" s="16"/>
      <c r="AE34" s="16"/>
      <c r="AF34" s="5"/>
      <c r="AG34" s="354"/>
      <c r="AH34" s="102"/>
      <c r="AI34" s="103"/>
      <c r="AJ34" s="103"/>
      <c r="AK34" s="103"/>
      <c r="AL34" s="104"/>
      <c r="AM34" s="102"/>
      <c r="AN34" s="102"/>
      <c r="AO34" s="102"/>
      <c r="AP34" s="31"/>
      <c r="AQ34" s="31"/>
      <c r="AR34" s="31"/>
      <c r="AS34" s="31"/>
      <c r="AT34" s="31"/>
      <c r="AU34" s="31"/>
      <c r="AV34" s="31"/>
      <c r="AW34" s="31"/>
      <c r="AX34" s="31"/>
      <c r="AY34" s="31"/>
      <c r="AZ34" s="31"/>
      <c r="BA34" s="31"/>
    </row>
    <row r="35" spans="1:53" ht="12.75" customHeight="1">
      <c r="A35" s="4"/>
      <c r="B35" s="8"/>
      <c r="C35" s="55"/>
      <c r="D35" s="18"/>
      <c r="E35" s="18"/>
      <c r="F35" s="18"/>
      <c r="G35" s="18"/>
      <c r="H35" s="18"/>
      <c r="I35" s="18"/>
      <c r="J35" s="18"/>
      <c r="K35" s="18"/>
      <c r="L35" s="18"/>
      <c r="M35" s="18"/>
      <c r="N35" s="18"/>
      <c r="O35" s="18"/>
      <c r="P35" s="18"/>
      <c r="Q35" s="18"/>
      <c r="R35" s="16"/>
      <c r="S35" s="16"/>
      <c r="T35" s="16"/>
      <c r="U35" s="16"/>
      <c r="V35" s="24"/>
      <c r="W35" s="16"/>
      <c r="X35" s="16"/>
      <c r="Y35" s="16"/>
      <c r="Z35" s="16"/>
      <c r="AA35" s="16"/>
      <c r="AB35" s="16"/>
      <c r="AC35" s="16"/>
      <c r="AD35" s="16"/>
      <c r="AE35" s="16"/>
      <c r="AF35" s="5"/>
      <c r="AG35" s="354"/>
      <c r="AH35" s="102"/>
      <c r="AI35" s="27"/>
      <c r="AJ35" s="27" t="s">
        <v>35</v>
      </c>
      <c r="AK35" s="27"/>
      <c r="AL35" s="27"/>
      <c r="AM35" s="27"/>
      <c r="AN35" s="27"/>
      <c r="AO35" s="27"/>
    </row>
    <row r="36" spans="1:53" ht="15.75" customHeight="1">
      <c r="A36" s="4"/>
      <c r="B36" s="8"/>
      <c r="C36" s="55"/>
      <c r="D36" s="18"/>
      <c r="E36" s="18"/>
      <c r="F36" s="18"/>
      <c r="G36" s="18"/>
      <c r="H36" s="18"/>
      <c r="I36" s="18"/>
      <c r="J36" s="18"/>
      <c r="K36" s="18"/>
      <c r="L36" s="18"/>
      <c r="M36" s="18"/>
      <c r="N36" s="18"/>
      <c r="O36" s="18"/>
      <c r="P36" s="18"/>
      <c r="Q36" s="18"/>
      <c r="R36" s="16"/>
      <c r="S36" s="16"/>
      <c r="T36" s="16"/>
      <c r="U36" s="16"/>
      <c r="V36" s="24"/>
      <c r="W36" s="16"/>
      <c r="X36" s="16"/>
      <c r="Y36" s="16"/>
      <c r="Z36" s="16"/>
      <c r="AA36" s="16"/>
      <c r="AB36" s="16"/>
      <c r="AC36" s="16"/>
      <c r="AD36" s="16"/>
      <c r="AE36" s="16"/>
      <c r="AF36" s="5"/>
      <c r="AG36" s="354"/>
      <c r="AH36" s="102"/>
      <c r="AI36" s="27"/>
      <c r="AJ36" s="27"/>
      <c r="AK36" s="27"/>
      <c r="AL36" s="27"/>
      <c r="AM36" s="27"/>
      <c r="AN36" s="27"/>
      <c r="AO36" s="27"/>
    </row>
    <row r="37" spans="1:53" ht="20.25" customHeight="1">
      <c r="A37" s="4"/>
      <c r="B37" s="8"/>
      <c r="C37" s="55"/>
      <c r="D37" s="18"/>
      <c r="E37" s="18"/>
      <c r="F37" s="18"/>
      <c r="G37" s="18"/>
      <c r="H37" s="18"/>
      <c r="I37" s="18"/>
      <c r="J37" s="18"/>
      <c r="K37" s="18"/>
      <c r="L37" s="18"/>
      <c r="M37" s="18"/>
      <c r="N37" s="18"/>
      <c r="O37" s="18"/>
      <c r="P37" s="18"/>
      <c r="Q37" s="18"/>
      <c r="R37" s="16"/>
      <c r="S37" s="16"/>
      <c r="T37" s="16"/>
      <c r="U37" s="16"/>
      <c r="V37" s="24"/>
      <c r="W37" s="16"/>
      <c r="X37" s="16"/>
      <c r="Y37" s="16"/>
      <c r="Z37" s="16"/>
      <c r="AA37" s="16"/>
      <c r="AB37" s="16"/>
      <c r="AC37" s="16"/>
      <c r="AD37" s="16"/>
      <c r="AE37" s="16"/>
      <c r="AF37" s="5"/>
      <c r="AG37" s="354"/>
      <c r="AH37" s="105"/>
      <c r="AI37" s="27"/>
      <c r="AJ37" s="27"/>
      <c r="AK37" s="27"/>
      <c r="AL37" s="27"/>
      <c r="AM37" s="27"/>
      <c r="AN37" s="27"/>
      <c r="AO37" s="27"/>
    </row>
    <row r="38" spans="1:53" ht="15.75" customHeight="1">
      <c r="A38" s="4"/>
      <c r="B38" s="8"/>
      <c r="C38" s="55"/>
      <c r="D38" s="18"/>
      <c r="E38" s="18"/>
      <c r="F38" s="18"/>
      <c r="G38" s="18"/>
      <c r="H38" s="18"/>
      <c r="I38" s="18"/>
      <c r="J38" s="18"/>
      <c r="K38" s="18"/>
      <c r="L38" s="18"/>
      <c r="M38" s="18"/>
      <c r="N38" s="18"/>
      <c r="O38" s="18"/>
      <c r="P38" s="18"/>
      <c r="Q38" s="18"/>
      <c r="R38" s="16"/>
      <c r="S38" s="16"/>
      <c r="T38" s="16"/>
      <c r="U38" s="16"/>
      <c r="V38" s="24"/>
      <c r="W38" s="16"/>
      <c r="X38" s="16"/>
      <c r="Y38" s="16"/>
      <c r="Z38" s="16"/>
      <c r="AA38" s="16"/>
      <c r="AB38" s="16"/>
      <c r="AC38" s="16"/>
      <c r="AD38" s="16"/>
      <c r="AE38" s="16"/>
      <c r="AF38" s="5"/>
      <c r="AG38" s="354"/>
      <c r="AH38" s="102"/>
      <c r="AI38" s="27"/>
      <c r="AJ38" s="27"/>
      <c r="AK38" s="27"/>
      <c r="AL38" s="27"/>
      <c r="AM38" s="27"/>
      <c r="AN38" s="27"/>
      <c r="AO38" s="27"/>
    </row>
    <row r="39" spans="1:53" ht="12.75" customHeight="1">
      <c r="A39" s="4"/>
      <c r="B39" s="8"/>
      <c r="C39" s="55"/>
      <c r="D39" s="18"/>
      <c r="E39" s="18"/>
      <c r="F39" s="18"/>
      <c r="G39" s="18"/>
      <c r="H39" s="18"/>
      <c r="I39" s="18"/>
      <c r="J39" s="18"/>
      <c r="K39" s="18"/>
      <c r="L39" s="18"/>
      <c r="M39" s="18"/>
      <c r="N39" s="18"/>
      <c r="O39" s="18"/>
      <c r="P39" s="18"/>
      <c r="Q39" s="18"/>
      <c r="R39" s="16"/>
      <c r="S39" s="16"/>
      <c r="T39" s="16"/>
      <c r="U39" s="16"/>
      <c r="V39" s="24"/>
      <c r="W39" s="16"/>
      <c r="X39" s="16"/>
      <c r="Y39" s="16"/>
      <c r="Z39" s="16"/>
      <c r="AA39" s="16"/>
      <c r="AB39" s="16"/>
      <c r="AC39" s="16"/>
      <c r="AD39" s="16"/>
      <c r="AE39" s="16"/>
      <c r="AF39" s="5"/>
      <c r="AG39" s="354"/>
      <c r="AH39" s="102"/>
      <c r="AI39" s="27"/>
      <c r="AJ39" s="27"/>
      <c r="AK39" s="27"/>
      <c r="AL39" s="27"/>
      <c r="AM39" s="27"/>
      <c r="AN39" s="27"/>
      <c r="AO39" s="27"/>
    </row>
    <row r="40" spans="1:53" ht="12" customHeight="1">
      <c r="A40" s="4"/>
      <c r="B40" s="8"/>
      <c r="C40" s="55"/>
      <c r="D40" s="18"/>
      <c r="E40" s="18"/>
      <c r="F40" s="18"/>
      <c r="G40" s="18"/>
      <c r="H40" s="18"/>
      <c r="I40" s="18"/>
      <c r="J40" s="18"/>
      <c r="K40" s="18"/>
      <c r="L40" s="18"/>
      <c r="M40" s="18"/>
      <c r="N40" s="18"/>
      <c r="O40" s="18"/>
      <c r="P40" s="18"/>
      <c r="Q40" s="18"/>
      <c r="R40" s="16"/>
      <c r="S40" s="16"/>
      <c r="T40" s="16"/>
      <c r="U40" s="16"/>
      <c r="V40" s="24"/>
      <c r="W40" s="16"/>
      <c r="X40" s="16"/>
      <c r="Y40" s="16"/>
      <c r="Z40" s="16"/>
      <c r="AA40" s="16"/>
      <c r="AB40" s="16"/>
      <c r="AC40" s="16"/>
      <c r="AD40" s="16"/>
      <c r="AE40" s="16"/>
      <c r="AF40" s="5"/>
      <c r="AG40" s="354"/>
      <c r="AH40" s="102"/>
      <c r="AI40" s="27"/>
      <c r="AJ40" s="27"/>
      <c r="AK40" s="27"/>
      <c r="AL40" s="27"/>
      <c r="AM40" s="27"/>
      <c r="AN40" s="27"/>
      <c r="AO40" s="27"/>
    </row>
    <row r="41" spans="1:53" ht="12.75" customHeight="1">
      <c r="A41" s="4"/>
      <c r="B41" s="8"/>
      <c r="C41" s="55"/>
      <c r="D41" s="18"/>
      <c r="E41" s="18"/>
      <c r="F41" s="18"/>
      <c r="G41" s="18"/>
      <c r="H41" s="18"/>
      <c r="I41" s="18"/>
      <c r="J41" s="18"/>
      <c r="K41" s="18"/>
      <c r="L41" s="18"/>
      <c r="M41" s="18"/>
      <c r="N41" s="18"/>
      <c r="O41" s="18"/>
      <c r="P41" s="18"/>
      <c r="Q41" s="18"/>
      <c r="R41" s="16"/>
      <c r="S41" s="16"/>
      <c r="T41" s="16"/>
      <c r="U41" s="16"/>
      <c r="V41" s="24"/>
      <c r="W41" s="16"/>
      <c r="X41" s="16"/>
      <c r="Y41" s="16"/>
      <c r="Z41" s="16"/>
      <c r="AA41" s="16"/>
      <c r="AB41" s="16"/>
      <c r="AC41" s="16"/>
      <c r="AD41" s="16"/>
      <c r="AE41" s="16"/>
      <c r="AF41" s="5"/>
      <c r="AG41" s="354"/>
      <c r="AH41" s="102"/>
      <c r="AI41" s="27"/>
      <c r="AJ41" s="27"/>
      <c r="AK41" s="27"/>
      <c r="AL41" s="27"/>
      <c r="AM41" s="27"/>
      <c r="AN41" s="27"/>
      <c r="AO41" s="27"/>
    </row>
    <row r="42" spans="1:53" ht="12.75" customHeight="1">
      <c r="A42" s="4"/>
      <c r="B42" s="8"/>
      <c r="C42" s="55"/>
      <c r="D42" s="18"/>
      <c r="E42" s="18"/>
      <c r="F42" s="18"/>
      <c r="G42" s="18"/>
      <c r="H42" s="18"/>
      <c r="I42" s="18"/>
      <c r="J42" s="18"/>
      <c r="K42" s="18"/>
      <c r="L42" s="18"/>
      <c r="M42" s="18"/>
      <c r="N42" s="18"/>
      <c r="O42" s="18"/>
      <c r="P42" s="18"/>
      <c r="Q42" s="18"/>
      <c r="R42" s="16"/>
      <c r="S42" s="16"/>
      <c r="T42" s="16"/>
      <c r="U42" s="16"/>
      <c r="V42" s="24"/>
      <c r="W42" s="16"/>
      <c r="X42" s="16"/>
      <c r="Y42" s="16"/>
      <c r="Z42" s="16"/>
      <c r="AA42" s="16"/>
      <c r="AB42" s="16"/>
      <c r="AC42" s="16"/>
      <c r="AD42" s="16"/>
      <c r="AE42" s="16"/>
      <c r="AF42" s="5"/>
      <c r="AG42" s="354"/>
      <c r="AH42" s="102"/>
      <c r="AI42" s="27"/>
      <c r="AJ42" s="27"/>
      <c r="AK42" s="27"/>
      <c r="AL42" s="27"/>
      <c r="AM42" s="27"/>
      <c r="AN42" s="27"/>
      <c r="AO42" s="27"/>
    </row>
    <row r="43" spans="1:53" ht="9" customHeight="1">
      <c r="A43" s="4"/>
      <c r="B43" s="8"/>
      <c r="C43" s="55"/>
      <c r="D43" s="18"/>
      <c r="E43" s="18"/>
      <c r="F43" s="18"/>
      <c r="G43" s="18"/>
      <c r="H43" s="18"/>
      <c r="I43" s="18"/>
      <c r="J43" s="18"/>
      <c r="K43" s="18"/>
      <c r="L43" s="18"/>
      <c r="M43" s="18"/>
      <c r="N43" s="18"/>
      <c r="O43" s="18"/>
      <c r="P43" s="18"/>
      <c r="Q43" s="18"/>
      <c r="R43" s="16"/>
      <c r="S43" s="16"/>
      <c r="T43" s="16"/>
      <c r="U43" s="16"/>
      <c r="V43" s="24"/>
      <c r="W43" s="16"/>
      <c r="X43" s="16"/>
      <c r="Y43" s="16"/>
      <c r="Z43" s="16"/>
      <c r="AA43" s="16"/>
      <c r="AB43" s="16"/>
      <c r="AC43" s="16"/>
      <c r="AD43" s="16"/>
      <c r="AE43" s="16"/>
      <c r="AF43" s="5"/>
      <c r="AG43" s="354"/>
      <c r="AH43" s="102"/>
      <c r="AI43" s="27"/>
      <c r="AJ43" s="27"/>
      <c r="AK43" s="27"/>
      <c r="AL43" s="27"/>
      <c r="AM43" s="27"/>
      <c r="AN43" s="27"/>
      <c r="AO43" s="27"/>
    </row>
    <row r="44" spans="1:53" ht="19.5" customHeight="1">
      <c r="A44" s="4"/>
      <c r="B44" s="8"/>
      <c r="C44" s="8"/>
      <c r="D44" s="8"/>
      <c r="E44" s="8"/>
      <c r="F44" s="8"/>
      <c r="G44" s="8"/>
      <c r="H44" s="8"/>
      <c r="I44" s="8"/>
      <c r="J44" s="8"/>
      <c r="K44" s="8"/>
      <c r="L44" s="8"/>
      <c r="M44" s="8"/>
      <c r="N44" s="8"/>
      <c r="O44" s="8"/>
      <c r="P44" s="8"/>
      <c r="Q44" s="8"/>
      <c r="R44" s="72"/>
      <c r="S44" s="72"/>
      <c r="T44" s="8"/>
      <c r="U44" s="8"/>
      <c r="V44" s="8"/>
      <c r="W44" s="8"/>
      <c r="X44" s="8"/>
      <c r="Y44" s="8"/>
      <c r="Z44" s="8"/>
      <c r="AA44" s="8"/>
      <c r="AB44" s="22"/>
      <c r="AC44" s="8"/>
      <c r="AD44" s="22"/>
      <c r="AE44" s="8"/>
      <c r="AF44" s="5"/>
      <c r="AG44" s="354"/>
      <c r="AH44" s="27"/>
      <c r="AI44" s="67"/>
      <c r="AJ44" s="27"/>
      <c r="AK44" s="27"/>
      <c r="AL44" s="27"/>
      <c r="AM44" s="27"/>
      <c r="AN44" s="27"/>
      <c r="AO44" s="27"/>
    </row>
    <row r="45" spans="1:53" ht="13.5" customHeight="1">
      <c r="A45" s="4"/>
      <c r="B45" s="8"/>
      <c r="C45" s="97"/>
      <c r="D45" s="91"/>
      <c r="E45" s="91"/>
      <c r="F45" s="91"/>
      <c r="G45" s="91"/>
      <c r="H45" s="91"/>
      <c r="I45" s="91"/>
      <c r="J45" s="91"/>
      <c r="K45" s="91"/>
      <c r="L45" s="91"/>
      <c r="M45" s="91"/>
      <c r="N45" s="91"/>
      <c r="O45" s="91"/>
      <c r="P45" s="91"/>
      <c r="Q45" s="91"/>
      <c r="R45" s="98"/>
      <c r="S45" s="98"/>
      <c r="T45" s="98"/>
      <c r="U45" s="98"/>
      <c r="V45" s="98"/>
      <c r="W45" s="98"/>
      <c r="X45" s="98"/>
      <c r="Y45" s="98"/>
      <c r="Z45" s="98"/>
      <c r="AA45" s="98"/>
      <c r="AB45" s="98"/>
      <c r="AC45" s="98"/>
      <c r="AD45" s="98"/>
      <c r="AE45" s="98"/>
      <c r="AF45" s="5"/>
      <c r="AG45" s="354"/>
      <c r="AH45" s="27"/>
      <c r="AI45" s="27"/>
      <c r="AJ45" s="27"/>
      <c r="AK45" s="27"/>
      <c r="AL45" s="27"/>
      <c r="AM45" s="27"/>
      <c r="AN45" s="27"/>
      <c r="AO45" s="27"/>
    </row>
    <row r="46" spans="1:53" ht="3.75" customHeight="1">
      <c r="A46" s="4"/>
      <c r="B46" s="8"/>
      <c r="C46" s="13"/>
      <c r="D46" s="13"/>
      <c r="E46" s="13"/>
      <c r="F46" s="13"/>
      <c r="G46" s="13"/>
      <c r="H46" s="13"/>
      <c r="I46" s="13"/>
      <c r="J46" s="13"/>
      <c r="K46" s="13"/>
      <c r="L46" s="13"/>
      <c r="M46" s="13"/>
      <c r="N46" s="13"/>
      <c r="O46" s="13"/>
      <c r="P46" s="13"/>
      <c r="Q46" s="13"/>
      <c r="R46" s="5"/>
      <c r="S46" s="5"/>
      <c r="T46" s="5"/>
      <c r="U46" s="5"/>
      <c r="V46" s="5"/>
      <c r="W46" s="5"/>
      <c r="X46" s="5"/>
      <c r="Y46" s="5"/>
      <c r="Z46" s="5"/>
      <c r="AA46" s="5"/>
      <c r="AB46" s="5"/>
      <c r="AC46" s="5"/>
      <c r="AD46" s="5"/>
      <c r="AE46" s="5"/>
      <c r="AF46" s="5"/>
      <c r="AG46" s="354"/>
      <c r="AH46" s="27"/>
      <c r="AI46" s="27"/>
      <c r="AJ46" s="27"/>
      <c r="AK46" s="27"/>
      <c r="AL46" s="27"/>
      <c r="AM46" s="27"/>
      <c r="AN46" s="27"/>
      <c r="AO46" s="27"/>
    </row>
    <row r="47" spans="1:53" ht="11.25" customHeight="1">
      <c r="A47" s="4"/>
      <c r="B47" s="8"/>
      <c r="C47" s="13"/>
      <c r="D47" s="13"/>
      <c r="E47" s="15"/>
      <c r="F47" s="1911"/>
      <c r="G47" s="1911"/>
      <c r="H47" s="1911"/>
      <c r="I47" s="1911"/>
      <c r="J47" s="1911"/>
      <c r="K47" s="1911"/>
      <c r="L47" s="1911"/>
      <c r="M47" s="1911"/>
      <c r="N47" s="1911"/>
      <c r="O47" s="1911"/>
      <c r="P47" s="1911"/>
      <c r="Q47" s="1911"/>
      <c r="R47" s="1911"/>
      <c r="S47" s="1911"/>
      <c r="T47" s="1911"/>
      <c r="U47" s="1911"/>
      <c r="V47" s="1911"/>
      <c r="W47" s="15"/>
      <c r="X47" s="1911"/>
      <c r="Y47" s="1911"/>
      <c r="Z47" s="1911"/>
      <c r="AA47" s="1911"/>
      <c r="AB47" s="1911"/>
      <c r="AC47" s="1911"/>
      <c r="AD47" s="1911"/>
      <c r="AE47" s="15"/>
      <c r="AF47" s="8"/>
      <c r="AG47" s="354"/>
      <c r="AH47" s="27"/>
      <c r="AI47" s="27"/>
      <c r="AJ47" s="27"/>
      <c r="AK47" s="27"/>
      <c r="AL47" s="27"/>
      <c r="AM47" s="27"/>
      <c r="AN47" s="27"/>
      <c r="AO47" s="27"/>
    </row>
    <row r="48" spans="1:53" ht="12.75" customHeight="1">
      <c r="A48" s="4"/>
      <c r="B48" s="8"/>
      <c r="C48" s="13"/>
      <c r="D48" s="13"/>
      <c r="E48" s="15"/>
      <c r="F48" s="15"/>
      <c r="G48" s="15"/>
      <c r="H48" s="15"/>
      <c r="I48" s="15"/>
      <c r="J48" s="15"/>
      <c r="K48" s="15"/>
      <c r="L48" s="15"/>
      <c r="M48" s="15"/>
      <c r="N48" s="15"/>
      <c r="O48" s="15"/>
      <c r="P48" s="15"/>
      <c r="Q48" s="15"/>
      <c r="R48" s="15"/>
      <c r="S48" s="15"/>
      <c r="T48" s="15"/>
      <c r="U48" s="15"/>
      <c r="V48" s="15"/>
      <c r="W48" s="15"/>
      <c r="X48" s="15"/>
      <c r="Y48" s="15"/>
      <c r="Z48" s="15"/>
      <c r="AA48" s="15"/>
      <c r="AB48" s="15"/>
      <c r="AC48" s="15"/>
      <c r="AD48" s="15"/>
      <c r="AE48" s="15"/>
      <c r="AF48" s="5"/>
      <c r="AG48" s="354"/>
      <c r="AH48" s="27"/>
      <c r="AI48" s="27"/>
      <c r="AJ48" s="27"/>
      <c r="AK48" s="27"/>
      <c r="AL48" s="27"/>
      <c r="AM48" s="27"/>
      <c r="AN48" s="27"/>
      <c r="AO48" s="27"/>
    </row>
    <row r="49" spans="1:58" ht="6" customHeight="1">
      <c r="A49" s="4"/>
      <c r="B49" s="8"/>
      <c r="C49" s="13"/>
      <c r="D49" s="13"/>
      <c r="E49" s="15"/>
      <c r="F49" s="15"/>
      <c r="G49" s="15"/>
      <c r="H49" s="15"/>
      <c r="I49" s="15"/>
      <c r="J49" s="15"/>
      <c r="K49" s="15"/>
      <c r="L49" s="15"/>
      <c r="M49" s="15"/>
      <c r="N49" s="15"/>
      <c r="O49" s="15"/>
      <c r="P49" s="15"/>
      <c r="Q49" s="15"/>
      <c r="R49" s="15"/>
      <c r="S49" s="15"/>
      <c r="T49" s="15"/>
      <c r="U49" s="15"/>
      <c r="V49" s="15"/>
      <c r="W49" s="15"/>
      <c r="X49" s="15"/>
      <c r="Y49" s="15"/>
      <c r="Z49" s="15"/>
      <c r="AA49" s="15"/>
      <c r="AB49" s="15"/>
      <c r="AC49" s="15"/>
      <c r="AD49" s="15"/>
      <c r="AE49" s="15"/>
      <c r="AF49" s="5"/>
      <c r="AG49" s="354"/>
      <c r="AH49" s="27"/>
      <c r="AI49" s="27"/>
      <c r="AJ49" s="27"/>
      <c r="AK49" s="27"/>
      <c r="AL49" s="27"/>
      <c r="AM49" s="27"/>
      <c r="AN49" s="27"/>
      <c r="AO49" s="27"/>
    </row>
    <row r="50" spans="1:58" s="62" customFormat="1" ht="12" customHeight="1">
      <c r="A50" s="59"/>
      <c r="B50" s="60"/>
      <c r="C50" s="73"/>
      <c r="D50" s="61"/>
      <c r="E50" s="75"/>
      <c r="F50" s="75"/>
      <c r="G50" s="75"/>
      <c r="H50" s="75"/>
      <c r="I50" s="75"/>
      <c r="J50" s="75"/>
      <c r="K50" s="75"/>
      <c r="L50" s="75"/>
      <c r="M50" s="75"/>
      <c r="N50" s="75"/>
      <c r="O50" s="75"/>
      <c r="P50" s="75"/>
      <c r="Q50" s="75"/>
      <c r="R50" s="75"/>
      <c r="S50" s="75"/>
      <c r="T50" s="75"/>
      <c r="U50" s="75"/>
      <c r="V50" s="75"/>
      <c r="W50" s="75"/>
      <c r="X50" s="75"/>
      <c r="Y50" s="75"/>
      <c r="Z50" s="75"/>
      <c r="AA50" s="75"/>
      <c r="AB50" s="75"/>
      <c r="AC50" s="75"/>
      <c r="AD50" s="75"/>
      <c r="AE50" s="75"/>
      <c r="AF50" s="82"/>
      <c r="AG50" s="510"/>
      <c r="AH50" s="101"/>
      <c r="AI50" s="108"/>
      <c r="AJ50" s="108"/>
      <c r="AK50" s="108"/>
      <c r="AL50" s="90"/>
      <c r="AM50" s="90"/>
      <c r="AN50" s="27"/>
      <c r="AO50" s="27"/>
      <c r="AP50"/>
      <c r="AQ50"/>
      <c r="AR50"/>
      <c r="AS50"/>
      <c r="AT50"/>
      <c r="AU50"/>
      <c r="AV50"/>
      <c r="AW50"/>
      <c r="AX50"/>
      <c r="AY50"/>
      <c r="AZ50"/>
      <c r="BA50"/>
      <c r="BB50"/>
      <c r="BC50"/>
      <c r="BD50"/>
      <c r="BE50"/>
      <c r="BF50"/>
    </row>
    <row r="51" spans="1:58" ht="12" customHeight="1">
      <c r="A51" s="4"/>
      <c r="B51" s="8"/>
      <c r="C51" s="55"/>
      <c r="D51" s="18"/>
      <c r="E51" s="94"/>
      <c r="F51" s="81"/>
      <c r="G51" s="81"/>
      <c r="H51" s="81"/>
      <c r="I51" s="81"/>
      <c r="J51" s="81"/>
      <c r="K51" s="81"/>
      <c r="L51" s="81"/>
      <c r="M51" s="81"/>
      <c r="N51" s="81"/>
      <c r="O51" s="81"/>
      <c r="P51" s="81"/>
      <c r="Q51" s="81"/>
      <c r="R51" s="81"/>
      <c r="S51" s="81"/>
      <c r="T51" s="81"/>
      <c r="U51" s="81"/>
      <c r="V51" s="81"/>
      <c r="W51" s="81"/>
      <c r="X51" s="81"/>
      <c r="Y51" s="81"/>
      <c r="Z51" s="81"/>
      <c r="AA51" s="81"/>
      <c r="AB51" s="81"/>
      <c r="AC51" s="81"/>
      <c r="AD51" s="81"/>
      <c r="AE51" s="94"/>
      <c r="AF51" s="5"/>
      <c r="AG51" s="354"/>
      <c r="AH51" s="68"/>
      <c r="AI51" s="108"/>
      <c r="AJ51" s="108"/>
      <c r="AK51" s="108"/>
      <c r="AL51" s="27"/>
      <c r="AM51" s="27"/>
      <c r="AN51" s="27"/>
      <c r="AO51" s="27"/>
    </row>
    <row r="52" spans="1:58" ht="12" customHeight="1">
      <c r="A52" s="4"/>
      <c r="B52" s="8"/>
      <c r="C52" s="55"/>
      <c r="D52" s="18"/>
      <c r="E52" s="94"/>
      <c r="F52" s="81"/>
      <c r="G52" s="81"/>
      <c r="H52" s="81"/>
      <c r="I52" s="81"/>
      <c r="J52" s="81"/>
      <c r="K52" s="81"/>
      <c r="L52" s="81"/>
      <c r="M52" s="81"/>
      <c r="N52" s="81"/>
      <c r="O52" s="81"/>
      <c r="P52" s="81"/>
      <c r="Q52" s="81"/>
      <c r="R52" s="81"/>
      <c r="S52" s="81"/>
      <c r="T52" s="81"/>
      <c r="U52" s="81"/>
      <c r="V52" s="81"/>
      <c r="W52" s="81"/>
      <c r="X52" s="81"/>
      <c r="Y52" s="81"/>
      <c r="Z52" s="81"/>
      <c r="AA52" s="81"/>
      <c r="AB52" s="81"/>
      <c r="AC52" s="81"/>
      <c r="AD52" s="81"/>
      <c r="AE52" s="94"/>
      <c r="AF52" s="5"/>
      <c r="AG52" s="354"/>
      <c r="AH52" s="68"/>
      <c r="AI52" s="108"/>
      <c r="AJ52" s="108"/>
      <c r="AK52" s="108"/>
      <c r="AL52" s="27"/>
      <c r="AM52" s="27"/>
      <c r="AN52" s="27"/>
      <c r="AO52" s="27"/>
    </row>
    <row r="53" spans="1:58" ht="12" customHeight="1">
      <c r="A53" s="4"/>
      <c r="B53" s="8"/>
      <c r="C53" s="55"/>
      <c r="D53" s="18"/>
      <c r="E53" s="94"/>
      <c r="F53" s="81"/>
      <c r="G53" s="81"/>
      <c r="H53" s="81"/>
      <c r="I53" s="81"/>
      <c r="J53" s="81"/>
      <c r="K53" s="81"/>
      <c r="L53" s="81"/>
      <c r="M53" s="81"/>
      <c r="N53" s="81"/>
      <c r="O53" s="81"/>
      <c r="P53" s="81"/>
      <c r="Q53" s="81"/>
      <c r="R53" s="81"/>
      <c r="S53" s="81"/>
      <c r="T53" s="81"/>
      <c r="U53" s="81"/>
      <c r="V53" s="81"/>
      <c r="W53" s="81"/>
      <c r="X53" s="81"/>
      <c r="Y53" s="81"/>
      <c r="Z53" s="81"/>
      <c r="AA53" s="81"/>
      <c r="AB53" s="81"/>
      <c r="AC53" s="81"/>
      <c r="AD53" s="81"/>
      <c r="AE53" s="94"/>
      <c r="AF53" s="5"/>
      <c r="AG53" s="354"/>
      <c r="AH53" s="27"/>
      <c r="AI53" s="108"/>
      <c r="AJ53" s="108"/>
      <c r="AK53" s="108"/>
      <c r="AL53" s="27"/>
      <c r="AM53" s="27"/>
      <c r="AN53" s="27"/>
      <c r="AO53" s="27"/>
    </row>
    <row r="54" spans="1:58" ht="12" customHeight="1">
      <c r="A54" s="4"/>
      <c r="B54" s="8"/>
      <c r="C54" s="55"/>
      <c r="D54" s="18"/>
      <c r="E54" s="94"/>
      <c r="F54" s="81"/>
      <c r="G54" s="81"/>
      <c r="H54" s="81"/>
      <c r="I54" s="81"/>
      <c r="J54" s="81"/>
      <c r="K54" s="81"/>
      <c r="L54" s="81"/>
      <c r="M54" s="81"/>
      <c r="N54" s="81"/>
      <c r="O54" s="81"/>
      <c r="P54" s="81"/>
      <c r="Q54" s="81"/>
      <c r="R54" s="81"/>
      <c r="S54" s="81"/>
      <c r="T54" s="81"/>
      <c r="U54" s="81"/>
      <c r="V54" s="81"/>
      <c r="W54" s="81"/>
      <c r="X54" s="81"/>
      <c r="Y54" s="81"/>
      <c r="Z54" s="81"/>
      <c r="AA54" s="81"/>
      <c r="AB54" s="81"/>
      <c r="AC54" s="81"/>
      <c r="AD54" s="81"/>
      <c r="AE54" s="94"/>
      <c r="AF54" s="5"/>
      <c r="AG54" s="354"/>
      <c r="AH54" s="27"/>
      <c r="AI54" s="108"/>
      <c r="AJ54" s="108"/>
      <c r="AK54" s="108"/>
      <c r="AL54" s="27"/>
      <c r="AM54" s="27"/>
      <c r="AN54" s="27"/>
      <c r="AO54" s="27"/>
    </row>
    <row r="55" spans="1:58" ht="12" customHeight="1">
      <c r="A55" s="4"/>
      <c r="B55" s="8"/>
      <c r="C55" s="55"/>
      <c r="D55" s="18"/>
      <c r="E55" s="94"/>
      <c r="F55" s="81"/>
      <c r="G55" s="81"/>
      <c r="H55" s="81"/>
      <c r="I55" s="81"/>
      <c r="J55" s="81"/>
      <c r="K55" s="81"/>
      <c r="L55" s="81"/>
      <c r="M55" s="81"/>
      <c r="N55" s="81"/>
      <c r="O55" s="81"/>
      <c r="P55" s="81"/>
      <c r="Q55" s="81"/>
      <c r="R55" s="81"/>
      <c r="S55" s="81"/>
      <c r="T55" s="81"/>
      <c r="U55" s="81"/>
      <c r="V55" s="81"/>
      <c r="W55" s="81"/>
      <c r="X55" s="81"/>
      <c r="Y55" s="81"/>
      <c r="Z55" s="81"/>
      <c r="AA55" s="81"/>
      <c r="AB55" s="81"/>
      <c r="AC55" s="81"/>
      <c r="AD55" s="81"/>
      <c r="AE55" s="94"/>
      <c r="AF55" s="5"/>
      <c r="AG55" s="354"/>
      <c r="AH55" s="27"/>
      <c r="AI55" s="108"/>
      <c r="AJ55" s="108"/>
      <c r="AK55" s="108"/>
      <c r="AL55" s="27"/>
      <c r="AM55" s="27"/>
      <c r="AN55" s="27"/>
      <c r="AO55" s="27"/>
    </row>
    <row r="56" spans="1:58" ht="12" customHeight="1">
      <c r="A56" s="4"/>
      <c r="B56" s="8"/>
      <c r="C56" s="55"/>
      <c r="D56" s="18"/>
      <c r="E56" s="94"/>
      <c r="F56" s="81"/>
      <c r="G56" s="81"/>
      <c r="H56" s="81"/>
      <c r="I56" s="81"/>
      <c r="J56" s="81"/>
      <c r="K56" s="81"/>
      <c r="L56" s="81"/>
      <c r="M56" s="81"/>
      <c r="N56" s="81"/>
      <c r="O56" s="81"/>
      <c r="P56" s="81"/>
      <c r="Q56" s="81"/>
      <c r="R56" s="81"/>
      <c r="S56" s="81"/>
      <c r="T56" s="81"/>
      <c r="U56" s="81"/>
      <c r="V56" s="81"/>
      <c r="W56" s="81"/>
      <c r="X56" s="81"/>
      <c r="Y56" s="81"/>
      <c r="Z56" s="81"/>
      <c r="AA56" s="81"/>
      <c r="AB56" s="81"/>
      <c r="AC56" s="81"/>
      <c r="AD56" s="81"/>
      <c r="AE56" s="94"/>
      <c r="AF56" s="5"/>
      <c r="AG56" s="354"/>
      <c r="AH56" s="27"/>
      <c r="AI56" s="108"/>
      <c r="AJ56" s="108"/>
      <c r="AK56" s="108"/>
      <c r="AL56" s="27"/>
      <c r="AM56" s="27"/>
      <c r="AN56" s="27"/>
      <c r="AO56" s="27"/>
    </row>
    <row r="57" spans="1:58" ht="12" customHeight="1">
      <c r="A57" s="4"/>
      <c r="B57" s="8"/>
      <c r="C57" s="55"/>
      <c r="D57" s="18"/>
      <c r="E57" s="94"/>
      <c r="F57" s="81"/>
      <c r="G57" s="81"/>
      <c r="H57" s="81"/>
      <c r="I57" s="81"/>
      <c r="J57" s="81"/>
      <c r="K57" s="81"/>
      <c r="L57" s="81"/>
      <c r="M57" s="81"/>
      <c r="N57" s="81"/>
      <c r="O57" s="81"/>
      <c r="P57" s="81"/>
      <c r="Q57" s="81"/>
      <c r="R57" s="81"/>
      <c r="S57" s="81"/>
      <c r="T57" s="81"/>
      <c r="U57" s="81"/>
      <c r="V57" s="81"/>
      <c r="W57" s="81"/>
      <c r="X57" s="81"/>
      <c r="Y57" s="81"/>
      <c r="Z57" s="81"/>
      <c r="AA57" s="81"/>
      <c r="AB57" s="81"/>
      <c r="AC57" s="81"/>
      <c r="AD57" s="81"/>
      <c r="AE57" s="94"/>
      <c r="AF57" s="5"/>
      <c r="AG57" s="354"/>
      <c r="AH57" s="27"/>
      <c r="AI57" s="27"/>
      <c r="AJ57" s="27"/>
      <c r="AK57" s="27"/>
      <c r="AL57" s="27"/>
      <c r="AM57" s="27"/>
      <c r="AN57" s="27"/>
      <c r="AO57" s="27"/>
    </row>
    <row r="58" spans="1:58" ht="12" customHeight="1">
      <c r="A58" s="4"/>
      <c r="B58" s="8"/>
      <c r="C58" s="55"/>
      <c r="D58" s="18"/>
      <c r="E58" s="94"/>
      <c r="F58" s="81"/>
      <c r="G58" s="81"/>
      <c r="H58" s="81"/>
      <c r="I58" s="81"/>
      <c r="J58" s="81"/>
      <c r="K58" s="81"/>
      <c r="L58" s="81"/>
      <c r="M58" s="81"/>
      <c r="N58" s="81"/>
      <c r="O58" s="81"/>
      <c r="P58" s="81"/>
      <c r="Q58" s="81"/>
      <c r="R58" s="81"/>
      <c r="S58" s="81"/>
      <c r="T58" s="81"/>
      <c r="U58" s="81"/>
      <c r="V58" s="81"/>
      <c r="W58" s="81"/>
      <c r="X58" s="81"/>
      <c r="Y58" s="81"/>
      <c r="Z58" s="81"/>
      <c r="AA58" s="81"/>
      <c r="AB58" s="81"/>
      <c r="AC58" s="81"/>
      <c r="AD58" s="81"/>
      <c r="AE58" s="94"/>
      <c r="AF58" s="5"/>
      <c r="AG58" s="354"/>
      <c r="AH58" s="27"/>
      <c r="AI58" s="27"/>
      <c r="AJ58" s="27"/>
      <c r="AK58" s="27"/>
      <c r="AL58" s="27"/>
      <c r="AM58" s="27"/>
      <c r="AN58" s="27"/>
      <c r="AO58" s="27"/>
    </row>
    <row r="59" spans="1:58" ht="12" customHeight="1">
      <c r="A59" s="4"/>
      <c r="B59" s="8"/>
      <c r="C59" s="55"/>
      <c r="D59" s="18"/>
      <c r="E59" s="94"/>
      <c r="F59" s="81"/>
      <c r="G59" s="81"/>
      <c r="H59" s="81"/>
      <c r="I59" s="81"/>
      <c r="J59" s="81"/>
      <c r="K59" s="81"/>
      <c r="L59" s="81"/>
      <c r="M59" s="81"/>
      <c r="N59" s="81"/>
      <c r="O59" s="81"/>
      <c r="P59" s="81"/>
      <c r="Q59" s="81"/>
      <c r="R59" s="81"/>
      <c r="S59" s="81"/>
      <c r="T59" s="81"/>
      <c r="U59" s="81"/>
      <c r="V59" s="81"/>
      <c r="W59" s="81"/>
      <c r="X59" s="81"/>
      <c r="Y59" s="81"/>
      <c r="Z59" s="81"/>
      <c r="AA59" s="81"/>
      <c r="AB59" s="81"/>
      <c r="AC59" s="81"/>
      <c r="AD59" s="81"/>
      <c r="AE59" s="94"/>
      <c r="AF59" s="5"/>
      <c r="AG59" s="354"/>
      <c r="AH59" s="27"/>
      <c r="AI59" s="27"/>
      <c r="AJ59" s="27"/>
      <c r="AK59" s="27"/>
      <c r="AL59" s="27"/>
      <c r="AM59" s="27"/>
      <c r="AN59" s="27"/>
      <c r="AO59" s="27"/>
    </row>
    <row r="60" spans="1:58" ht="12" customHeight="1">
      <c r="A60" s="4"/>
      <c r="B60" s="8"/>
      <c r="C60" s="55"/>
      <c r="D60" s="18"/>
      <c r="E60" s="94"/>
      <c r="F60" s="81"/>
      <c r="G60" s="81"/>
      <c r="H60" s="81"/>
      <c r="I60" s="81"/>
      <c r="J60" s="81"/>
      <c r="K60" s="81"/>
      <c r="L60" s="81"/>
      <c r="M60" s="81"/>
      <c r="N60" s="81"/>
      <c r="O60" s="81"/>
      <c r="P60" s="81"/>
      <c r="Q60" s="81"/>
      <c r="R60" s="81"/>
      <c r="S60" s="81"/>
      <c r="T60" s="81"/>
      <c r="U60" s="81"/>
      <c r="V60" s="81"/>
      <c r="W60" s="81"/>
      <c r="X60" s="81"/>
      <c r="Y60" s="81"/>
      <c r="Z60" s="81"/>
      <c r="AA60" s="81"/>
      <c r="AB60" s="81"/>
      <c r="AC60" s="81"/>
      <c r="AD60" s="81"/>
      <c r="AE60" s="94"/>
      <c r="AF60" s="5"/>
      <c r="AG60" s="354"/>
      <c r="AH60" s="27"/>
      <c r="AI60" s="27"/>
      <c r="AJ60" s="27"/>
      <c r="AK60" s="27"/>
      <c r="AL60" s="27"/>
      <c r="AM60" s="27"/>
      <c r="AN60" s="27"/>
      <c r="AO60" s="27"/>
    </row>
    <row r="61" spans="1:58" ht="12" customHeight="1">
      <c r="A61" s="4"/>
      <c r="B61" s="8"/>
      <c r="C61" s="55"/>
      <c r="D61" s="18"/>
      <c r="E61" s="94"/>
      <c r="F61" s="81"/>
      <c r="G61" s="81"/>
      <c r="H61" s="81"/>
      <c r="I61" s="81"/>
      <c r="J61" s="81"/>
      <c r="K61" s="81"/>
      <c r="L61" s="81"/>
      <c r="M61" s="81"/>
      <c r="N61" s="81"/>
      <c r="O61" s="81"/>
      <c r="P61" s="81"/>
      <c r="Q61" s="81"/>
      <c r="R61" s="81"/>
      <c r="S61" s="81"/>
      <c r="T61" s="81"/>
      <c r="U61" s="81"/>
      <c r="V61" s="81"/>
      <c r="W61" s="81"/>
      <c r="X61" s="81"/>
      <c r="Y61" s="81"/>
      <c r="Z61" s="81"/>
      <c r="AA61" s="81"/>
      <c r="AB61" s="81"/>
      <c r="AC61" s="81"/>
      <c r="AD61" s="81"/>
      <c r="AE61" s="94"/>
      <c r="AF61" s="5"/>
      <c r="AG61" s="354"/>
      <c r="AH61" s="27"/>
      <c r="AI61" s="27"/>
      <c r="AJ61" s="27"/>
      <c r="AK61" s="27"/>
      <c r="AL61" s="27"/>
      <c r="AM61" s="27"/>
      <c r="AN61" s="27"/>
      <c r="AO61" s="27"/>
    </row>
    <row r="62" spans="1:58" ht="12" customHeight="1">
      <c r="A62" s="4"/>
      <c r="B62" s="8"/>
      <c r="C62" s="55"/>
      <c r="D62" s="18"/>
      <c r="E62" s="94"/>
      <c r="F62" s="81"/>
      <c r="G62" s="81"/>
      <c r="H62" s="81"/>
      <c r="I62" s="81"/>
      <c r="J62" s="81"/>
      <c r="K62" s="81"/>
      <c r="L62" s="81"/>
      <c r="M62" s="81"/>
      <c r="N62" s="81"/>
      <c r="O62" s="81"/>
      <c r="P62" s="81"/>
      <c r="Q62" s="81"/>
      <c r="R62" s="81"/>
      <c r="S62" s="81"/>
      <c r="T62" s="81"/>
      <c r="U62" s="81"/>
      <c r="V62" s="81"/>
      <c r="W62" s="81"/>
      <c r="X62" s="81"/>
      <c r="Y62" s="81"/>
      <c r="Z62" s="81"/>
      <c r="AA62" s="81"/>
      <c r="AB62" s="81"/>
      <c r="AC62" s="81"/>
      <c r="AD62" s="81"/>
      <c r="AE62" s="94"/>
      <c r="AF62" s="5"/>
      <c r="AG62" s="354"/>
      <c r="AH62" s="27"/>
      <c r="AI62" s="27"/>
      <c r="AJ62" s="27"/>
      <c r="AK62" s="27"/>
      <c r="AL62" s="27"/>
      <c r="AM62" s="27"/>
      <c r="AN62" s="27"/>
      <c r="AO62" s="27"/>
    </row>
    <row r="63" spans="1:58" ht="12" customHeight="1">
      <c r="A63" s="4"/>
      <c r="B63" s="8"/>
      <c r="C63" s="55"/>
      <c r="D63" s="18"/>
      <c r="E63" s="94"/>
      <c r="F63" s="81"/>
      <c r="G63" s="81"/>
      <c r="H63" s="81"/>
      <c r="I63" s="81"/>
      <c r="J63" s="81"/>
      <c r="K63" s="81"/>
      <c r="L63" s="81"/>
      <c r="M63" s="81"/>
      <c r="N63" s="81"/>
      <c r="O63" s="81"/>
      <c r="P63" s="81"/>
      <c r="Q63" s="81"/>
      <c r="R63" s="81"/>
      <c r="S63" s="81"/>
      <c r="T63" s="81"/>
      <c r="U63" s="81"/>
      <c r="V63" s="81"/>
      <c r="W63" s="81"/>
      <c r="X63" s="81"/>
      <c r="Y63" s="81"/>
      <c r="Z63" s="81"/>
      <c r="AA63" s="81"/>
      <c r="AB63" s="81"/>
      <c r="AC63" s="81"/>
      <c r="AD63" s="81"/>
      <c r="AE63" s="94"/>
      <c r="AF63" s="5"/>
      <c r="AG63" s="354"/>
      <c r="AH63" s="27"/>
      <c r="AI63" s="27"/>
      <c r="AJ63" s="27"/>
      <c r="AK63" s="27"/>
      <c r="AL63" s="27"/>
      <c r="AM63" s="27"/>
      <c r="AN63" s="27"/>
      <c r="AO63" s="27"/>
    </row>
    <row r="64" spans="1:58" ht="12" customHeight="1">
      <c r="A64" s="4"/>
      <c r="B64" s="8"/>
      <c r="C64" s="55"/>
      <c r="D64" s="18"/>
      <c r="E64" s="94"/>
      <c r="F64" s="81"/>
      <c r="G64" s="81"/>
      <c r="H64" s="81"/>
      <c r="I64" s="81"/>
      <c r="J64" s="81"/>
      <c r="K64" s="81"/>
      <c r="L64" s="81"/>
      <c r="M64" s="81"/>
      <c r="N64" s="81"/>
      <c r="O64" s="81"/>
      <c r="P64" s="81"/>
      <c r="Q64" s="81"/>
      <c r="R64" s="81"/>
      <c r="S64" s="81"/>
      <c r="T64" s="81"/>
      <c r="U64" s="81"/>
      <c r="V64" s="81"/>
      <c r="W64" s="81"/>
      <c r="X64" s="81"/>
      <c r="Y64" s="81"/>
      <c r="Z64" s="81"/>
      <c r="AA64" s="81"/>
      <c r="AB64" s="81"/>
      <c r="AC64" s="81"/>
      <c r="AD64" s="81"/>
      <c r="AE64" s="94"/>
      <c r="AF64" s="5"/>
      <c r="AG64" s="354"/>
      <c r="AH64" s="27"/>
      <c r="AI64" s="27"/>
      <c r="AJ64" s="27"/>
      <c r="AK64" s="27"/>
      <c r="AL64" s="27"/>
      <c r="AM64" s="27"/>
      <c r="AN64" s="27"/>
      <c r="AO64" s="27"/>
    </row>
    <row r="65" spans="1:43" ht="12" customHeight="1">
      <c r="A65" s="4"/>
      <c r="B65" s="8"/>
      <c r="C65" s="55"/>
      <c r="D65" s="18"/>
      <c r="E65" s="94"/>
      <c r="F65" s="81"/>
      <c r="G65" s="81"/>
      <c r="H65" s="81"/>
      <c r="I65" s="81"/>
      <c r="J65" s="81"/>
      <c r="K65" s="81"/>
      <c r="L65" s="81"/>
      <c r="M65" s="81"/>
      <c r="N65" s="81"/>
      <c r="O65" s="81"/>
      <c r="P65" s="81"/>
      <c r="Q65" s="81"/>
      <c r="R65" s="81"/>
      <c r="S65" s="81"/>
      <c r="T65" s="81"/>
      <c r="U65" s="81"/>
      <c r="V65" s="81"/>
      <c r="W65" s="81"/>
      <c r="X65" s="81"/>
      <c r="Y65" s="81"/>
      <c r="Z65" s="81"/>
      <c r="AA65" s="81"/>
      <c r="AB65" s="81"/>
      <c r="AC65" s="81"/>
      <c r="AD65" s="81"/>
      <c r="AE65" s="94"/>
      <c r="AF65" s="5"/>
      <c r="AG65" s="354"/>
      <c r="AH65" s="27"/>
      <c r="AI65" s="27"/>
      <c r="AJ65" s="27"/>
      <c r="AK65" s="27"/>
      <c r="AL65" s="27"/>
      <c r="AM65" s="27"/>
      <c r="AN65" s="27"/>
      <c r="AO65" s="27"/>
    </row>
    <row r="66" spans="1:43" ht="12" customHeight="1">
      <c r="A66" s="4"/>
      <c r="B66" s="8"/>
      <c r="C66" s="55"/>
      <c r="D66" s="18"/>
      <c r="E66" s="94"/>
      <c r="F66" s="81"/>
      <c r="G66" s="81"/>
      <c r="H66" s="81"/>
      <c r="I66" s="81"/>
      <c r="J66" s="81"/>
      <c r="K66" s="81"/>
      <c r="L66" s="81"/>
      <c r="M66" s="81"/>
      <c r="N66" s="81"/>
      <c r="O66" s="81"/>
      <c r="P66" s="81"/>
      <c r="Q66" s="81"/>
      <c r="R66" s="81"/>
      <c r="S66" s="81"/>
      <c r="T66" s="81"/>
      <c r="U66" s="81"/>
      <c r="V66" s="81"/>
      <c r="W66" s="81"/>
      <c r="X66" s="81"/>
      <c r="Y66" s="81"/>
      <c r="Z66" s="81"/>
      <c r="AA66" s="81"/>
      <c r="AB66" s="81"/>
      <c r="AC66" s="81"/>
      <c r="AD66" s="81"/>
      <c r="AE66" s="94"/>
      <c r="AF66" s="5"/>
      <c r="AG66" s="354"/>
      <c r="AH66" s="27"/>
      <c r="AI66" s="27"/>
      <c r="AJ66" s="27"/>
      <c r="AK66" s="27"/>
      <c r="AL66" s="27"/>
      <c r="AM66" s="27"/>
      <c r="AN66" s="27"/>
      <c r="AO66" s="27"/>
    </row>
    <row r="67" spans="1:43" ht="12" customHeight="1">
      <c r="A67" s="4"/>
      <c r="B67" s="8"/>
      <c r="C67" s="55"/>
      <c r="D67" s="18"/>
      <c r="E67" s="94"/>
      <c r="F67" s="81"/>
      <c r="G67" s="81"/>
      <c r="H67" s="81"/>
      <c r="I67" s="81"/>
      <c r="J67" s="81"/>
      <c r="K67" s="81"/>
      <c r="L67" s="81"/>
      <c r="M67" s="81"/>
      <c r="N67" s="81"/>
      <c r="O67" s="81"/>
      <c r="P67" s="81"/>
      <c r="Q67" s="81"/>
      <c r="R67" s="81"/>
      <c r="S67" s="81"/>
      <c r="T67" s="81"/>
      <c r="U67" s="81"/>
      <c r="V67" s="81"/>
      <c r="W67" s="81"/>
      <c r="X67" s="81"/>
      <c r="Y67" s="81"/>
      <c r="Z67" s="81"/>
      <c r="AA67" s="81"/>
      <c r="AB67" s="81"/>
      <c r="AC67" s="81"/>
      <c r="AD67" s="81"/>
      <c r="AE67" s="94"/>
      <c r="AF67" s="5"/>
      <c r="AG67" s="354"/>
      <c r="AH67" s="27"/>
      <c r="AI67" s="27"/>
      <c r="AJ67" s="27"/>
      <c r="AK67" s="27"/>
      <c r="AL67" s="27"/>
      <c r="AM67" s="27"/>
      <c r="AN67" s="27"/>
      <c r="AO67" s="27"/>
    </row>
    <row r="68" spans="1:43" ht="12" customHeight="1">
      <c r="A68" s="4"/>
      <c r="B68" s="8"/>
      <c r="C68" s="55"/>
      <c r="D68" s="18"/>
      <c r="E68" s="94"/>
      <c r="F68" s="81"/>
      <c r="G68" s="81"/>
      <c r="H68" s="81"/>
      <c r="I68" s="81"/>
      <c r="J68" s="81"/>
      <c r="K68" s="81"/>
      <c r="L68" s="81"/>
      <c r="M68" s="81"/>
      <c r="N68" s="81"/>
      <c r="O68" s="81"/>
      <c r="P68" s="81"/>
      <c r="Q68" s="81"/>
      <c r="R68" s="81"/>
      <c r="S68" s="81"/>
      <c r="T68" s="81"/>
      <c r="U68" s="81"/>
      <c r="V68" s="81"/>
      <c r="W68" s="81"/>
      <c r="X68" s="81"/>
      <c r="Y68" s="81"/>
      <c r="Z68" s="81"/>
      <c r="AA68" s="81"/>
      <c r="AB68" s="81"/>
      <c r="AC68" s="81"/>
      <c r="AD68" s="81"/>
      <c r="AE68" s="94"/>
      <c r="AF68" s="5"/>
      <c r="AG68" s="354"/>
      <c r="AH68" s="27"/>
      <c r="AI68" s="27"/>
      <c r="AJ68" s="27"/>
      <c r="AK68" s="27"/>
      <c r="AL68" s="27"/>
      <c r="AM68" s="27"/>
      <c r="AN68" s="27"/>
      <c r="AO68" s="27"/>
    </row>
    <row r="69" spans="1:43" ht="12" customHeight="1">
      <c r="A69" s="4"/>
      <c r="B69" s="8"/>
      <c r="C69" s="55"/>
      <c r="D69" s="18"/>
      <c r="E69" s="94"/>
      <c r="F69" s="81"/>
      <c r="G69" s="81"/>
      <c r="H69" s="81"/>
      <c r="I69" s="81"/>
      <c r="J69" s="81"/>
      <c r="K69" s="81"/>
      <c r="L69" s="81"/>
      <c r="M69" s="81"/>
      <c r="N69" s="81"/>
      <c r="O69" s="81"/>
      <c r="P69" s="81"/>
      <c r="Q69" s="81"/>
      <c r="R69" s="81"/>
      <c r="S69" s="81"/>
      <c r="T69" s="81"/>
      <c r="U69" s="81"/>
      <c r="V69" s="81"/>
      <c r="W69" s="81"/>
      <c r="X69" s="81"/>
      <c r="Y69" s="81"/>
      <c r="Z69" s="81"/>
      <c r="AA69" s="81"/>
      <c r="AB69" s="81"/>
      <c r="AC69" s="81"/>
      <c r="AD69" s="81"/>
      <c r="AE69" s="94"/>
      <c r="AF69" s="5"/>
      <c r="AG69" s="354"/>
      <c r="AH69" s="27"/>
      <c r="AI69" s="27"/>
      <c r="AJ69" s="27"/>
      <c r="AK69" s="27"/>
      <c r="AL69" s="27"/>
      <c r="AM69" s="27"/>
      <c r="AN69" s="27"/>
      <c r="AO69" s="27"/>
    </row>
    <row r="70" spans="1:43" ht="12" customHeight="1">
      <c r="A70" s="4"/>
      <c r="B70" s="8"/>
      <c r="C70" s="55"/>
      <c r="D70" s="18"/>
      <c r="E70" s="94"/>
      <c r="F70" s="81"/>
      <c r="G70" s="81"/>
      <c r="H70" s="81"/>
      <c r="I70" s="81"/>
      <c r="J70" s="81"/>
      <c r="K70" s="81"/>
      <c r="L70" s="81"/>
      <c r="M70" s="81"/>
      <c r="N70" s="81"/>
      <c r="O70" s="81"/>
      <c r="P70" s="81"/>
      <c r="Q70" s="81"/>
      <c r="R70" s="81"/>
      <c r="S70" s="81"/>
      <c r="T70" s="81"/>
      <c r="U70" s="81"/>
      <c r="V70" s="81"/>
      <c r="W70" s="81"/>
      <c r="X70" s="81"/>
      <c r="Y70" s="81"/>
      <c r="Z70" s="81"/>
      <c r="AA70" s="81"/>
      <c r="AB70" s="81"/>
      <c r="AC70" s="81"/>
      <c r="AD70" s="81"/>
      <c r="AE70" s="94"/>
      <c r="AF70" s="5"/>
      <c r="AG70" s="354"/>
      <c r="AH70" s="27"/>
      <c r="AI70" s="27"/>
      <c r="AJ70" s="27"/>
      <c r="AK70" s="27"/>
      <c r="AL70" s="27"/>
      <c r="AM70" s="27"/>
      <c r="AN70" s="27"/>
      <c r="AO70" s="27"/>
    </row>
    <row r="71" spans="1:43" s="85" customFormat="1" ht="9.75" customHeight="1">
      <c r="A71" s="83"/>
      <c r="B71" s="84"/>
      <c r="C71" s="87"/>
      <c r="D71" s="30"/>
      <c r="E71" s="89"/>
      <c r="F71" s="89"/>
      <c r="G71" s="89"/>
      <c r="H71" s="95"/>
      <c r="I71" s="95"/>
      <c r="J71" s="95"/>
      <c r="K71" s="95"/>
      <c r="L71" s="95"/>
      <c r="M71" s="95"/>
      <c r="N71" s="95"/>
      <c r="O71" s="95"/>
      <c r="P71" s="95"/>
      <c r="Q71" s="95"/>
      <c r="R71" s="95"/>
      <c r="S71" s="95"/>
      <c r="T71" s="95"/>
      <c r="U71" s="95"/>
      <c r="V71" s="95"/>
      <c r="W71" s="95"/>
      <c r="X71" s="95"/>
      <c r="Y71" s="95"/>
      <c r="Z71" s="95"/>
      <c r="AA71" s="95"/>
      <c r="AB71" s="95"/>
      <c r="AC71" s="95"/>
      <c r="AD71" s="95"/>
      <c r="AE71" s="95"/>
      <c r="AF71" s="84"/>
      <c r="AG71" s="543"/>
      <c r="AH71" s="106"/>
      <c r="AI71" s="106"/>
      <c r="AJ71" s="106"/>
      <c r="AK71" s="106"/>
      <c r="AL71" s="106"/>
      <c r="AM71" s="106"/>
      <c r="AN71" s="106"/>
      <c r="AO71" s="106"/>
    </row>
    <row r="72" spans="1:43" ht="11.25" customHeight="1">
      <c r="A72" s="4"/>
      <c r="B72" s="1"/>
      <c r="C72" s="54"/>
      <c r="D72" s="18"/>
      <c r="E72" s="96"/>
      <c r="F72" s="96"/>
      <c r="G72" s="96"/>
      <c r="H72" s="96"/>
      <c r="I72" s="96"/>
      <c r="J72" s="96"/>
      <c r="K72" s="96"/>
      <c r="L72" s="96"/>
      <c r="M72" s="96"/>
      <c r="N72" s="96"/>
      <c r="O72" s="96"/>
      <c r="P72" s="96"/>
      <c r="Q72" s="96"/>
      <c r="R72" s="96"/>
      <c r="S72" s="96"/>
      <c r="T72" s="96"/>
      <c r="U72" s="96"/>
      <c r="V72" s="95"/>
      <c r="W72" s="96"/>
      <c r="X72" s="96"/>
      <c r="Y72" s="96"/>
      <c r="Z72" s="96"/>
      <c r="AA72" s="96"/>
      <c r="AB72" s="96"/>
      <c r="AC72" s="96"/>
      <c r="AD72" s="96"/>
      <c r="AE72" s="96"/>
      <c r="AF72" s="5"/>
      <c r="AG72" s="354"/>
      <c r="AH72" s="27"/>
      <c r="AI72" s="27"/>
      <c r="AJ72" s="27"/>
      <c r="AK72" s="27"/>
      <c r="AL72" s="27"/>
      <c r="AM72" s="27"/>
      <c r="AN72" s="27"/>
      <c r="AO72" s="27"/>
    </row>
    <row r="73" spans="1:43" ht="13.5" customHeight="1">
      <c r="A73" s="4"/>
      <c r="B73" s="1"/>
      <c r="C73" s="1"/>
      <c r="D73" s="1"/>
      <c r="I73" s="8"/>
      <c r="J73" s="8"/>
      <c r="K73" s="8"/>
      <c r="L73" s="8"/>
      <c r="M73" s="8"/>
      <c r="N73" s="8"/>
      <c r="O73" s="8"/>
      <c r="P73" s="8"/>
      <c r="Q73" s="8"/>
      <c r="R73" s="8"/>
      <c r="S73" s="8"/>
      <c r="T73" s="8"/>
      <c r="U73" s="8"/>
      <c r="V73" s="86"/>
      <c r="W73" s="8"/>
      <c r="X73" s="8"/>
      <c r="Y73" s="8"/>
      <c r="Z73" s="1916" t="s">
        <v>638</v>
      </c>
      <c r="AA73" s="1638"/>
      <c r="AB73" s="1638"/>
      <c r="AC73" s="1638"/>
      <c r="AD73" s="1638"/>
      <c r="AE73" s="1638"/>
      <c r="AF73" s="545">
        <v>23</v>
      </c>
      <c r="AG73" s="354"/>
      <c r="AH73" s="107"/>
      <c r="AI73" s="107"/>
      <c r="AJ73" s="107"/>
      <c r="AK73" s="107"/>
      <c r="AL73" s="107"/>
      <c r="AM73" s="107"/>
      <c r="AN73" s="107"/>
      <c r="AO73" s="107"/>
      <c r="AP73" s="71"/>
      <c r="AQ73" s="71"/>
    </row>
    <row r="74" spans="1:43" ht="13.5" customHeight="1">
      <c r="A74" s="70"/>
      <c r="B74" s="70"/>
      <c r="C74" s="70"/>
      <c r="D74" s="70"/>
      <c r="E74" s="70"/>
      <c r="F74" s="70"/>
      <c r="G74" s="70"/>
      <c r="H74" s="70"/>
      <c r="I74" s="70"/>
      <c r="J74" s="70"/>
      <c r="K74" s="70"/>
      <c r="L74" s="70"/>
      <c r="M74" s="70"/>
      <c r="N74" s="70"/>
      <c r="O74" s="70"/>
      <c r="P74" s="70"/>
      <c r="Q74" s="70"/>
      <c r="R74" s="70"/>
      <c r="S74" s="70"/>
      <c r="T74" s="70"/>
      <c r="U74" s="70"/>
      <c r="W74" s="70"/>
      <c r="X74" s="70"/>
      <c r="Y74" s="70"/>
      <c r="Z74" s="70"/>
      <c r="AA74" s="70"/>
      <c r="AB74" s="88"/>
      <c r="AC74" s="70"/>
      <c r="AD74" s="88"/>
      <c r="AE74" s="70"/>
      <c r="AF74" s="70"/>
      <c r="AG74" s="70"/>
      <c r="AH74" s="107"/>
      <c r="AI74" s="107"/>
      <c r="AJ74" s="107"/>
      <c r="AK74" s="107"/>
      <c r="AL74" s="107"/>
      <c r="AM74" s="107"/>
      <c r="AN74" s="107"/>
      <c r="AO74" s="107"/>
      <c r="AP74" s="71"/>
      <c r="AQ74" s="71"/>
    </row>
    <row r="75" spans="1:43">
      <c r="A75" s="70"/>
      <c r="B75" s="70"/>
      <c r="C75" s="70"/>
      <c r="D75" s="70"/>
      <c r="E75" s="70"/>
      <c r="F75" s="70"/>
      <c r="G75" s="70"/>
      <c r="H75" s="70"/>
      <c r="I75" s="70"/>
      <c r="J75" s="70"/>
      <c r="K75" s="70"/>
      <c r="L75" s="70"/>
      <c r="M75" s="70"/>
      <c r="N75" s="70"/>
      <c r="O75" s="70"/>
      <c r="P75" s="70"/>
      <c r="Q75" s="70"/>
      <c r="R75" s="70"/>
      <c r="S75" s="70"/>
      <c r="T75" s="70"/>
      <c r="U75" s="70"/>
      <c r="W75" s="70"/>
      <c r="X75" s="70"/>
      <c r="Y75" s="70"/>
      <c r="Z75" s="70"/>
      <c r="AA75" s="70"/>
      <c r="AB75" s="88"/>
      <c r="AC75" s="70"/>
      <c r="AD75" s="88"/>
      <c r="AE75" s="70"/>
      <c r="AF75" s="70"/>
      <c r="AG75" s="70"/>
      <c r="AH75" s="107"/>
      <c r="AI75" s="107"/>
      <c r="AJ75" s="107"/>
      <c r="AK75" s="107"/>
      <c r="AL75" s="107"/>
      <c r="AM75" s="107"/>
      <c r="AN75" s="107"/>
      <c r="AO75" s="107"/>
      <c r="AP75" s="71"/>
      <c r="AQ75" s="71"/>
    </row>
    <row r="76" spans="1:43">
      <c r="A76" s="70"/>
      <c r="B76" s="70"/>
      <c r="C76" s="70"/>
      <c r="D76" s="70"/>
      <c r="E76" s="70"/>
      <c r="F76" s="70"/>
      <c r="G76" s="70"/>
      <c r="H76" s="70"/>
      <c r="I76" s="70"/>
      <c r="J76" s="70"/>
      <c r="K76" s="70"/>
      <c r="L76" s="70"/>
      <c r="M76" s="70"/>
      <c r="N76" s="70"/>
      <c r="O76" s="70"/>
      <c r="P76" s="70"/>
      <c r="Q76" s="70"/>
      <c r="R76" s="70"/>
      <c r="S76" s="70"/>
      <c r="T76" s="70"/>
      <c r="U76" s="70"/>
      <c r="W76" s="70"/>
      <c r="X76" s="70"/>
      <c r="Y76" s="70"/>
      <c r="Z76" s="70"/>
      <c r="AA76" s="70"/>
      <c r="AB76" s="88"/>
      <c r="AC76" s="70"/>
      <c r="AD76" s="88"/>
      <c r="AE76" s="70"/>
      <c r="AF76" s="70"/>
      <c r="AG76" s="70"/>
      <c r="AH76" s="107"/>
      <c r="AI76" s="107"/>
      <c r="AJ76" s="107"/>
      <c r="AK76" s="107"/>
      <c r="AL76" s="107"/>
      <c r="AM76" s="107"/>
      <c r="AN76" s="107"/>
      <c r="AO76" s="107"/>
      <c r="AP76" s="71"/>
      <c r="AQ76" s="71"/>
    </row>
    <row r="77" spans="1:43">
      <c r="A77" s="70"/>
      <c r="B77" s="70"/>
      <c r="C77" s="70"/>
      <c r="D77" s="70"/>
      <c r="E77" s="70"/>
      <c r="F77" s="70"/>
      <c r="G77" s="70"/>
      <c r="H77" s="70"/>
      <c r="I77" s="70"/>
      <c r="J77" s="70"/>
      <c r="K77" s="70"/>
      <c r="L77" s="70"/>
      <c r="M77" s="70"/>
      <c r="N77" s="70"/>
      <c r="O77" s="70"/>
      <c r="P77" s="70"/>
      <c r="Q77" s="70"/>
      <c r="R77" s="70"/>
      <c r="S77" s="70"/>
      <c r="T77" s="70"/>
      <c r="U77" s="70"/>
      <c r="W77" s="70"/>
      <c r="X77" s="70"/>
      <c r="Y77" s="70"/>
      <c r="Z77" s="70"/>
      <c r="AA77" s="70"/>
      <c r="AB77" s="88"/>
      <c r="AC77" s="70"/>
      <c r="AD77" s="88"/>
      <c r="AE77" s="70"/>
      <c r="AF77" s="70"/>
      <c r="AG77" s="70"/>
      <c r="AH77" s="107"/>
      <c r="AI77" s="107"/>
      <c r="AJ77" s="107"/>
      <c r="AK77" s="107"/>
      <c r="AL77" s="107"/>
      <c r="AM77" s="107"/>
      <c r="AN77" s="107"/>
      <c r="AO77" s="107"/>
      <c r="AP77" s="71"/>
      <c r="AQ77" s="71"/>
    </row>
    <row r="78" spans="1:43">
      <c r="A78" s="70"/>
      <c r="B78" s="70"/>
      <c r="C78" s="70"/>
      <c r="D78" s="70"/>
      <c r="E78" s="70"/>
      <c r="F78" s="70"/>
      <c r="G78" s="70"/>
      <c r="H78" s="70"/>
      <c r="I78" s="70"/>
      <c r="J78" s="70"/>
      <c r="K78" s="70"/>
      <c r="L78" s="70"/>
      <c r="M78" s="70"/>
      <c r="N78" s="70"/>
      <c r="O78" s="70"/>
      <c r="P78" s="70"/>
      <c r="Q78" s="70"/>
      <c r="R78" s="70"/>
      <c r="S78" s="70"/>
      <c r="T78" s="70"/>
      <c r="U78" s="70"/>
      <c r="W78" s="70"/>
      <c r="X78" s="70"/>
      <c r="Y78" s="70"/>
      <c r="Z78" s="70"/>
      <c r="AA78" s="70"/>
      <c r="AB78" s="88"/>
      <c r="AC78" s="70"/>
      <c r="AD78" s="88"/>
      <c r="AE78" s="70"/>
      <c r="AF78" s="70"/>
      <c r="AG78" s="70"/>
      <c r="AH78" s="107"/>
      <c r="AI78" s="107"/>
      <c r="AJ78" s="107"/>
      <c r="AK78" s="107"/>
      <c r="AL78" s="107"/>
      <c r="AM78" s="107"/>
      <c r="AN78" s="107"/>
      <c r="AO78" s="107"/>
      <c r="AP78" s="71"/>
      <c r="AQ78" s="71"/>
    </row>
    <row r="79" spans="1:43">
      <c r="AB79" s="25"/>
      <c r="AD79" s="25"/>
      <c r="AH79" s="27"/>
      <c r="AI79" s="27"/>
      <c r="AJ79" s="68"/>
      <c r="AK79" s="27"/>
      <c r="AL79" s="27"/>
      <c r="AM79" s="27"/>
      <c r="AN79" s="27"/>
      <c r="AO79" s="27"/>
    </row>
    <row r="80" spans="1:43">
      <c r="AH80" s="27"/>
      <c r="AI80" s="27"/>
      <c r="AJ80" s="27"/>
      <c r="AK80" s="27"/>
      <c r="AL80" s="27"/>
      <c r="AM80" s="27"/>
      <c r="AN80" s="27"/>
      <c r="AO80" s="27"/>
    </row>
    <row r="81" spans="28:41">
      <c r="AH81" s="27"/>
      <c r="AI81" s="27"/>
      <c r="AJ81" s="27"/>
      <c r="AK81" s="27"/>
      <c r="AL81" s="27"/>
      <c r="AM81" s="27"/>
      <c r="AN81" s="27"/>
      <c r="AO81" s="27"/>
    </row>
    <row r="82" spans="28:41">
      <c r="AH82" s="27"/>
      <c r="AI82" s="27"/>
      <c r="AJ82" s="27"/>
      <c r="AK82" s="27"/>
      <c r="AL82" s="27"/>
      <c r="AM82" s="27"/>
      <c r="AN82" s="27"/>
      <c r="AO82" s="27"/>
    </row>
    <row r="83" spans="28:41">
      <c r="AH83" s="27"/>
      <c r="AI83" s="27"/>
      <c r="AJ83" s="27"/>
      <c r="AK83" s="27"/>
      <c r="AL83" s="27"/>
      <c r="AM83" s="27"/>
      <c r="AN83" s="27"/>
      <c r="AO83" s="27"/>
    </row>
    <row r="84" spans="28:41" ht="8.25" customHeight="1"/>
    <row r="86" spans="28:41" ht="9" customHeight="1">
      <c r="AF86" s="9"/>
    </row>
    <row r="87" spans="28:41" ht="8.25" customHeight="1">
      <c r="AB87" s="34"/>
      <c r="AD87" s="34"/>
      <c r="AF87" s="34"/>
    </row>
    <row r="88" spans="28:41" ht="9.75" customHeight="1"/>
  </sheetData>
  <customSheetViews>
    <customSheetView guid="{87E9DA1B-1CEB-458D-87A5-C4E38BAE485A}" showPageBreaks="1" printArea="1" hiddenRows="1" topLeftCell="A7">
      <selection activeCell="EW151" sqref="EW151:FA155"/>
      <pageMargins left="0.15748031496062992" right="0.15748031496062992" top="0.19685039370078741" bottom="0.19685039370078741" header="0" footer="0"/>
      <printOptions horizontalCentered="1"/>
      <pageSetup paperSize="9" orientation="portrait" r:id="rId1"/>
      <headerFooter alignWithMargins="0"/>
    </customSheetView>
    <customSheetView guid="{5859C3A0-D6FB-40D9-B6C2-346CB5A63A0A}" hiddenRows="1" topLeftCell="A7">
      <selection activeCell="EW151" sqref="EW151:FA155"/>
      <pageMargins left="0.15748031496062992" right="0.15748031496062992" top="0.19685039370078741" bottom="0.19685039370078741" header="0" footer="0"/>
      <printOptions horizontalCentered="1"/>
      <pageSetup paperSize="9" orientation="portrait" r:id="rId2"/>
      <headerFooter alignWithMargins="0"/>
    </customSheetView>
    <customSheetView guid="{D8E90C30-C61D-40A7-989F-8651AA8E91E2}" hiddenRows="1" topLeftCell="A7">
      <selection activeCell="EW151" sqref="EW151:FA155"/>
      <pageMargins left="0.15748031496062992" right="0.15748031496062992" top="0.19685039370078741" bottom="0.19685039370078741" header="0" footer="0"/>
      <printOptions horizontalCentered="1"/>
      <pageSetup paperSize="9" orientation="portrait" r:id="rId3"/>
      <headerFooter alignWithMargins="0"/>
    </customSheetView>
  </customSheetViews>
  <mergeCells count="9">
    <mergeCell ref="B1:H1"/>
    <mergeCell ref="Z73:AE73"/>
    <mergeCell ref="B2:D2"/>
    <mergeCell ref="F47:V47"/>
    <mergeCell ref="F6:V6"/>
    <mergeCell ref="C8:D8"/>
    <mergeCell ref="X6:AD6"/>
    <mergeCell ref="X47:AD47"/>
    <mergeCell ref="F5:L5"/>
  </mergeCells>
  <phoneticPr fontId="3" type="noConversion"/>
  <printOptions horizontalCentered="1"/>
  <pageMargins left="0.15748031496062992" right="0.15748031496062992" top="0.19685039370078741" bottom="0.19685039370078741" header="0" footer="0"/>
  <pageSetup paperSize="9" orientation="portrait" r:id="rId4"/>
  <headerFooter alignWithMargins="0"/>
  <drawing r:id="rId5"/>
</worksheet>
</file>

<file path=xl/worksheets/sheet22.xml><?xml version="1.0" encoding="utf-8"?>
<worksheet xmlns="http://schemas.openxmlformats.org/spreadsheetml/2006/main" xmlns:r="http://schemas.openxmlformats.org/officeDocument/2006/relationships">
  <sheetPr codeName="Folha10" enableFormatConditionsCalculation="0">
    <tabColor theme="9"/>
  </sheetPr>
  <dimension ref="A1:E71"/>
  <sheetViews>
    <sheetView showRuler="0" workbookViewId="0"/>
  </sheetViews>
  <sheetFormatPr defaultRowHeight="12.75"/>
  <cols>
    <col min="1" max="1" width="3.28515625" customWidth="1"/>
    <col min="2" max="3" width="2.5703125" customWidth="1"/>
    <col min="4" max="4" width="90.5703125" customWidth="1"/>
    <col min="5" max="5" width="3.28515625" customWidth="1"/>
  </cols>
  <sheetData>
    <row r="1" spans="1:5" ht="13.5" customHeight="1">
      <c r="A1" s="496"/>
      <c r="B1" s="497"/>
      <c r="C1" s="1918"/>
      <c r="D1" s="1918"/>
      <c r="E1" s="499"/>
    </row>
    <row r="2" spans="1:5" ht="13.5" customHeight="1">
      <c r="A2" s="496"/>
      <c r="B2" s="500"/>
      <c r="C2" s="1918"/>
      <c r="D2" s="1918"/>
      <c r="E2" s="496"/>
    </row>
    <row r="3" spans="1:5" ht="13.5" customHeight="1">
      <c r="A3" s="496"/>
      <c r="B3" s="499"/>
      <c r="C3" s="498"/>
      <c r="D3" s="498"/>
      <c r="E3" s="496"/>
    </row>
    <row r="4" spans="1:5" s="12" customFormat="1" ht="13.5" customHeight="1">
      <c r="A4" s="501"/>
      <c r="B4" s="502"/>
      <c r="C4" s="498"/>
      <c r="D4" s="498"/>
      <c r="E4" s="501"/>
    </row>
    <row r="5" spans="1:5" ht="13.5" customHeight="1">
      <c r="A5" s="496"/>
      <c r="B5" s="499"/>
      <c r="C5" s="498"/>
      <c r="D5" s="498"/>
      <c r="E5" s="496"/>
    </row>
    <row r="6" spans="1:5" ht="13.5" customHeight="1">
      <c r="A6" s="496"/>
      <c r="B6" s="499"/>
      <c r="C6" s="498"/>
      <c r="D6" s="498"/>
      <c r="E6" s="496"/>
    </row>
    <row r="7" spans="1:5" ht="13.5" customHeight="1">
      <c r="A7" s="496"/>
      <c r="B7" s="499"/>
      <c r="C7" s="498"/>
      <c r="D7" s="498"/>
      <c r="E7" s="496"/>
    </row>
    <row r="8" spans="1:5" ht="13.5" customHeight="1">
      <c r="A8" s="496"/>
      <c r="B8" s="499"/>
      <c r="C8" s="498"/>
      <c r="D8" s="498"/>
      <c r="E8" s="496"/>
    </row>
    <row r="9" spans="1:5" ht="13.5" customHeight="1">
      <c r="A9" s="496"/>
      <c r="B9" s="499"/>
      <c r="C9" s="498"/>
      <c r="D9" s="498"/>
      <c r="E9" s="496"/>
    </row>
    <row r="10" spans="1:5" ht="13.5" customHeight="1">
      <c r="A10" s="496"/>
      <c r="B10" s="499"/>
      <c r="C10" s="498"/>
      <c r="D10" s="498"/>
      <c r="E10" s="496"/>
    </row>
    <row r="11" spans="1:5" ht="13.5" customHeight="1">
      <c r="A11" s="496"/>
      <c r="B11" s="499"/>
      <c r="C11" s="498"/>
      <c r="D11" s="498"/>
      <c r="E11" s="496"/>
    </row>
    <row r="12" spans="1:5" ht="13.5" customHeight="1">
      <c r="A12" s="496"/>
      <c r="B12" s="499"/>
      <c r="C12" s="498"/>
      <c r="D12" s="498"/>
      <c r="E12" s="496"/>
    </row>
    <row r="13" spans="1:5" ht="13.5" customHeight="1">
      <c r="A13" s="496"/>
      <c r="B13" s="499"/>
      <c r="C13" s="498"/>
      <c r="D13" s="498"/>
      <c r="E13" s="496"/>
    </row>
    <row r="14" spans="1:5" ht="13.5" customHeight="1">
      <c r="A14" s="496"/>
      <c r="B14" s="499"/>
      <c r="C14" s="498"/>
      <c r="D14" s="498"/>
      <c r="E14" s="496"/>
    </row>
    <row r="15" spans="1:5" ht="13.5" customHeight="1">
      <c r="A15" s="496"/>
      <c r="B15" s="499"/>
      <c r="C15" s="498"/>
      <c r="D15" s="498"/>
      <c r="E15" s="496"/>
    </row>
    <row r="16" spans="1:5" ht="13.5" customHeight="1">
      <c r="A16" s="496"/>
      <c r="B16" s="499"/>
      <c r="C16" s="498"/>
      <c r="D16" s="498"/>
      <c r="E16" s="496"/>
    </row>
    <row r="17" spans="1:5" ht="13.5" customHeight="1">
      <c r="A17" s="496"/>
      <c r="B17" s="499"/>
      <c r="C17" s="498"/>
      <c r="D17" s="498"/>
      <c r="E17" s="496"/>
    </row>
    <row r="18" spans="1:5" ht="13.5" customHeight="1">
      <c r="A18" s="496"/>
      <c r="B18" s="499"/>
      <c r="C18" s="498"/>
      <c r="D18" s="498"/>
      <c r="E18" s="496"/>
    </row>
    <row r="19" spans="1:5" ht="13.5" customHeight="1">
      <c r="A19" s="496"/>
      <c r="B19" s="499"/>
      <c r="C19" s="498"/>
      <c r="D19" s="498"/>
      <c r="E19" s="496"/>
    </row>
    <row r="20" spans="1:5" ht="13.5" customHeight="1">
      <c r="A20" s="496"/>
      <c r="B20" s="499"/>
      <c r="C20" s="498"/>
      <c r="D20" s="498"/>
      <c r="E20" s="496"/>
    </row>
    <row r="21" spans="1:5" ht="13.5" customHeight="1">
      <c r="A21" s="496"/>
      <c r="B21" s="499"/>
      <c r="C21" s="498"/>
      <c r="D21" s="498"/>
      <c r="E21" s="496"/>
    </row>
    <row r="22" spans="1:5" ht="13.5" customHeight="1">
      <c r="A22" s="496"/>
      <c r="B22" s="499"/>
      <c r="C22" s="498"/>
      <c r="D22" s="498"/>
      <c r="E22" s="496"/>
    </row>
    <row r="23" spans="1:5" ht="13.5" customHeight="1">
      <c r="A23" s="496"/>
      <c r="B23" s="499"/>
      <c r="C23" s="498"/>
      <c r="D23" s="498"/>
      <c r="E23" s="496"/>
    </row>
    <row r="24" spans="1:5" ht="13.5" customHeight="1">
      <c r="A24" s="496"/>
      <c r="B24" s="499"/>
      <c r="C24" s="498"/>
      <c r="D24" s="498"/>
      <c r="E24" s="496"/>
    </row>
    <row r="25" spans="1:5" ht="13.5" customHeight="1">
      <c r="A25" s="496"/>
      <c r="B25" s="499"/>
      <c r="C25" s="498"/>
      <c r="D25" s="498"/>
      <c r="E25" s="496"/>
    </row>
    <row r="26" spans="1:5" ht="13.5" customHeight="1">
      <c r="A26" s="496"/>
      <c r="B26" s="499"/>
      <c r="C26" s="498"/>
      <c r="D26" s="498"/>
      <c r="E26" s="496"/>
    </row>
    <row r="27" spans="1:5" ht="13.5" customHeight="1">
      <c r="A27" s="496"/>
      <c r="B27" s="499"/>
      <c r="C27" s="498"/>
      <c r="D27" s="498"/>
      <c r="E27" s="496"/>
    </row>
    <row r="28" spans="1:5" ht="13.5" customHeight="1">
      <c r="A28" s="496"/>
      <c r="B28" s="499"/>
      <c r="C28" s="498"/>
      <c r="D28" s="498"/>
      <c r="E28" s="496"/>
    </row>
    <row r="29" spans="1:5" ht="13.5" customHeight="1">
      <c r="A29" s="496"/>
      <c r="B29" s="499"/>
      <c r="C29" s="498"/>
      <c r="D29" s="498"/>
      <c r="E29" s="496"/>
    </row>
    <row r="30" spans="1:5" ht="13.5" customHeight="1">
      <c r="A30" s="496"/>
      <c r="B30" s="499"/>
      <c r="C30" s="498"/>
      <c r="D30" s="498"/>
      <c r="E30" s="496"/>
    </row>
    <row r="31" spans="1:5" ht="13.5" customHeight="1">
      <c r="A31" s="496"/>
      <c r="B31" s="499"/>
      <c r="C31" s="498"/>
      <c r="D31" s="498"/>
      <c r="E31" s="496"/>
    </row>
    <row r="32" spans="1:5" ht="13.5" customHeight="1">
      <c r="A32" s="496"/>
      <c r="B32" s="499"/>
      <c r="C32" s="498"/>
      <c r="D32" s="498"/>
      <c r="E32" s="496"/>
    </row>
    <row r="33" spans="1:5" ht="13.5" customHeight="1">
      <c r="A33" s="496"/>
      <c r="B33" s="499"/>
      <c r="C33" s="498"/>
      <c r="D33" s="498"/>
      <c r="E33" s="496"/>
    </row>
    <row r="34" spans="1:5" ht="13.5" customHeight="1">
      <c r="A34" s="496"/>
      <c r="B34" s="499"/>
      <c r="C34" s="498"/>
      <c r="D34" s="498"/>
      <c r="E34" s="496"/>
    </row>
    <row r="35" spans="1:5" ht="13.5" customHeight="1">
      <c r="A35" s="496"/>
      <c r="B35" s="499"/>
      <c r="C35" s="498"/>
      <c r="D35" s="498"/>
      <c r="E35" s="496"/>
    </row>
    <row r="36" spans="1:5" ht="13.5" customHeight="1">
      <c r="A36" s="496"/>
      <c r="B36" s="499"/>
      <c r="C36" s="498"/>
      <c r="D36" s="498"/>
      <c r="E36" s="496"/>
    </row>
    <row r="37" spans="1:5" ht="13.5" customHeight="1">
      <c r="A37" s="496"/>
      <c r="B37" s="499"/>
      <c r="C37" s="498"/>
      <c r="D37" s="498"/>
      <c r="E37" s="496"/>
    </row>
    <row r="38" spans="1:5" ht="13.5" customHeight="1">
      <c r="A38" s="496"/>
      <c r="B38" s="499"/>
      <c r="C38" s="498"/>
      <c r="D38" s="498"/>
      <c r="E38" s="496"/>
    </row>
    <row r="39" spans="1:5" ht="13.5" customHeight="1">
      <c r="A39" s="496"/>
      <c r="B39" s="499"/>
      <c r="C39" s="498"/>
      <c r="D39" s="498"/>
      <c r="E39" s="496"/>
    </row>
    <row r="40" spans="1:5" ht="13.5" customHeight="1">
      <c r="A40" s="496"/>
      <c r="B40" s="499"/>
      <c r="C40" s="503"/>
      <c r="D40" s="504"/>
      <c r="E40" s="496"/>
    </row>
    <row r="41" spans="1:5" ht="13.5" customHeight="1">
      <c r="A41" s="496"/>
      <c r="B41" s="499"/>
      <c r="C41" s="505"/>
      <c r="D41" s="504"/>
      <c r="E41" s="496"/>
    </row>
    <row r="42" spans="1:5" ht="18.75" customHeight="1">
      <c r="A42" s="496"/>
      <c r="B42" s="553" t="s">
        <v>473</v>
      </c>
      <c r="C42" s="554"/>
      <c r="D42" s="555"/>
      <c r="E42" s="496"/>
    </row>
    <row r="43" spans="1:5" ht="9" customHeight="1">
      <c r="A43" s="496"/>
      <c r="B43" s="559"/>
      <c r="C43" s="560"/>
      <c r="D43" s="561"/>
      <c r="E43" s="496"/>
    </row>
    <row r="44" spans="1:5" ht="13.5" customHeight="1">
      <c r="A44" s="496"/>
      <c r="B44" s="559"/>
      <c r="C44" s="556"/>
      <c r="D44" s="562" t="s">
        <v>469</v>
      </c>
      <c r="E44" s="496"/>
    </row>
    <row r="45" spans="1:5" ht="13.5" customHeight="1">
      <c r="A45" s="496"/>
      <c r="B45" s="559"/>
      <c r="C45" s="568"/>
      <c r="D45" s="567" t="s">
        <v>470</v>
      </c>
      <c r="E45" s="496"/>
    </row>
    <row r="46" spans="1:5" ht="13.5" customHeight="1">
      <c r="A46" s="496"/>
      <c r="B46" s="559"/>
      <c r="C46" s="563"/>
      <c r="D46" s="561"/>
      <c r="E46" s="496"/>
    </row>
    <row r="47" spans="1:5" ht="13.5" customHeight="1">
      <c r="A47" s="496"/>
      <c r="B47" s="559"/>
      <c r="C47" s="557"/>
      <c r="D47" s="562" t="s">
        <v>471</v>
      </c>
      <c r="E47" s="496"/>
    </row>
    <row r="48" spans="1:5" ht="13.5" customHeight="1">
      <c r="A48" s="496"/>
      <c r="B48" s="559"/>
      <c r="C48" s="560"/>
      <c r="D48" s="1272" t="s">
        <v>470</v>
      </c>
      <c r="E48" s="496"/>
    </row>
    <row r="49" spans="1:5" ht="13.5" customHeight="1">
      <c r="A49" s="496"/>
      <c r="B49" s="559"/>
      <c r="C49" s="560"/>
      <c r="D49" s="561"/>
      <c r="E49" s="496"/>
    </row>
    <row r="50" spans="1:5" ht="13.5" customHeight="1">
      <c r="A50" s="496"/>
      <c r="B50" s="559"/>
      <c r="C50" s="558"/>
      <c r="D50" s="562" t="s">
        <v>472</v>
      </c>
      <c r="E50" s="496"/>
    </row>
    <row r="51" spans="1:5" ht="13.5" customHeight="1">
      <c r="A51" s="496"/>
      <c r="B51" s="559"/>
      <c r="C51" s="560"/>
      <c r="D51" s="1272" t="s">
        <v>588</v>
      </c>
      <c r="E51" s="496"/>
    </row>
    <row r="52" spans="1:5" ht="25.5" customHeight="1">
      <c r="A52" s="496"/>
      <c r="B52" s="564"/>
      <c r="C52" s="565"/>
      <c r="D52" s="566"/>
      <c r="E52" s="496"/>
    </row>
    <row r="53" spans="1:5">
      <c r="A53" s="496"/>
      <c r="B53" s="499"/>
      <c r="C53" s="505"/>
      <c r="D53" s="504"/>
      <c r="E53" s="496"/>
    </row>
    <row r="54" spans="1:5" ht="94.5" customHeight="1">
      <c r="A54" s="496"/>
      <c r="B54" s="499"/>
      <c r="C54" s="505"/>
      <c r="D54" s="504"/>
      <c r="E54" s="496"/>
    </row>
    <row r="65" ht="8.25" customHeight="1"/>
    <row r="67" ht="9" customHeight="1"/>
    <row r="68" ht="8.25" customHeight="1"/>
    <row r="69" ht="9.75" customHeight="1"/>
    <row r="71" ht="4.5" customHeight="1"/>
  </sheetData>
  <customSheetViews>
    <customSheetView guid="{87E9DA1B-1CEB-458D-87A5-C4E38BAE485A}" showPageBreaks="1" printArea="1" showRuler="0">
      <selection activeCell="EW151" sqref="EW151:FA155"/>
      <pageMargins left="0.15748031496062992" right="0.15748031496062992" top="0.19685039370078741" bottom="0.19685039370078741" header="0" footer="0"/>
      <printOptions horizontalCentered="1"/>
      <pageSetup paperSize="9" orientation="portrait" r:id="rId1"/>
      <headerFooter alignWithMargins="0"/>
    </customSheetView>
    <customSheetView guid="{5859C3A0-D6FB-40D9-B6C2-346CB5A63A0A}" showRuler="0">
      <selection activeCell="EW151" sqref="EW151:FA155"/>
      <pageMargins left="0.15748031496062992" right="0.15748031496062992" top="0.19685039370078741" bottom="0.19685039370078741" header="0" footer="0"/>
      <printOptions horizontalCentered="1"/>
      <pageSetup paperSize="9" orientation="portrait" r:id="rId2"/>
      <headerFooter alignWithMargins="0"/>
    </customSheetView>
    <customSheetView guid="{D8E90C30-C61D-40A7-989F-8651AA8E91E2}" showPageBreaks="1" printArea="1" showRuler="0">
      <selection activeCell="F23" sqref="F23"/>
      <pageMargins left="0.15748031496062992" right="0.15748031496062992" top="0.19685039370078741" bottom="0.19685039370078741" header="0" footer="0"/>
      <printOptions horizontalCentered="1"/>
      <pageSetup paperSize="9" orientation="portrait" r:id="rId3"/>
      <headerFooter alignWithMargins="0"/>
    </customSheetView>
  </customSheetViews>
  <mergeCells count="2">
    <mergeCell ref="C2:D2"/>
    <mergeCell ref="C1:D1"/>
  </mergeCells>
  <phoneticPr fontId="3" type="noConversion"/>
  <hyperlinks>
    <hyperlink ref="D45" r:id="rId4"/>
    <hyperlink ref="D51" r:id="rId5"/>
    <hyperlink ref="D48" r:id="rId6"/>
  </hyperlinks>
  <printOptions horizontalCentered="1"/>
  <pageMargins left="0.15748031496062992" right="0.15748031496062992" top="0.19685039370078741" bottom="0.19685039370078741" header="0" footer="0"/>
  <pageSetup paperSize="9" orientation="portrait" r:id="rId7"/>
  <headerFooter alignWithMargins="0"/>
</worksheet>
</file>

<file path=xl/worksheets/sheet3.xml><?xml version="1.0" encoding="utf-8"?>
<worksheet xmlns="http://schemas.openxmlformats.org/spreadsheetml/2006/main" xmlns:r="http://schemas.openxmlformats.org/officeDocument/2006/relationships">
  <sheetPr codeName="Folha21" enableFormatConditionsCalculation="0">
    <tabColor theme="9"/>
  </sheetPr>
  <dimension ref="A1:Q57"/>
  <sheetViews>
    <sheetView showRuler="0" zoomScaleNormal="100" workbookViewId="0"/>
  </sheetViews>
  <sheetFormatPr defaultRowHeight="12.75"/>
  <cols>
    <col min="1" max="1" width="1" style="39" customWidth="1"/>
    <col min="2" max="2" width="2.5703125" style="39" customWidth="1"/>
    <col min="3" max="3" width="3" style="39" customWidth="1"/>
    <col min="4" max="4" width="6" style="39" customWidth="1"/>
    <col min="5" max="5" width="10.7109375" style="39" customWidth="1"/>
    <col min="6" max="6" width="0.5703125" style="39" customWidth="1"/>
    <col min="7" max="7" width="13" style="39" customWidth="1"/>
    <col min="8" max="8" width="5.5703125" style="39" customWidth="1"/>
    <col min="9" max="9" width="2.5703125" style="39" customWidth="1"/>
    <col min="10" max="10" width="20.7109375" style="39" customWidth="1"/>
    <col min="11" max="11" width="11.7109375" style="39" customWidth="1"/>
    <col min="12" max="12" width="18.5703125" style="39" customWidth="1"/>
    <col min="13" max="13" width="2.7109375" style="39" customWidth="1"/>
    <col min="14" max="14" width="2.42578125" style="39" customWidth="1"/>
    <col min="15" max="15" width="1" style="39" customWidth="1"/>
    <col min="16" max="16384" width="9.140625" style="39"/>
  </cols>
  <sheetData>
    <row r="1" spans="1:15" ht="13.5" customHeight="1">
      <c r="A1" s="36"/>
      <c r="B1" s="1631" t="s">
        <v>459</v>
      </c>
      <c r="C1" s="1632"/>
      <c r="D1" s="1632"/>
      <c r="E1" s="1632"/>
      <c r="F1" s="37"/>
      <c r="G1" s="37"/>
      <c r="H1" s="37"/>
      <c r="I1" s="37"/>
      <c r="J1" s="37"/>
      <c r="K1" s="37"/>
      <c r="L1" s="37"/>
      <c r="M1" s="1599"/>
      <c r="N1" s="1599"/>
      <c r="O1" s="1599"/>
    </row>
    <row r="2" spans="1:15" ht="8.25" customHeight="1">
      <c r="A2" s="36"/>
      <c r="B2" s="495"/>
      <c r="C2" s="491"/>
      <c r="D2" s="491"/>
      <c r="E2" s="491"/>
      <c r="F2" s="491"/>
      <c r="G2" s="491"/>
      <c r="H2" s="492"/>
      <c r="I2" s="492"/>
      <c r="J2" s="492"/>
      <c r="K2" s="492"/>
      <c r="L2" s="492"/>
      <c r="M2" s="492"/>
      <c r="N2" s="493"/>
      <c r="O2" s="40"/>
    </row>
    <row r="3" spans="1:15" s="44" customFormat="1" ht="11.25" customHeight="1">
      <c r="A3" s="41"/>
      <c r="B3" s="42"/>
      <c r="C3" s="1633" t="s">
        <v>62</v>
      </c>
      <c r="D3" s="1633"/>
      <c r="E3" s="1633"/>
      <c r="F3" s="1633"/>
      <c r="G3" s="1633"/>
      <c r="H3" s="1633"/>
      <c r="I3" s="1633"/>
      <c r="J3" s="1633"/>
      <c r="K3" s="1633"/>
      <c r="L3" s="1633"/>
      <c r="M3" s="1633"/>
      <c r="N3" s="494"/>
      <c r="O3" s="43"/>
    </row>
    <row r="4" spans="1:15" s="44" customFormat="1" ht="11.25">
      <c r="A4" s="41"/>
      <c r="B4" s="42"/>
      <c r="C4" s="1633"/>
      <c r="D4" s="1633"/>
      <c r="E4" s="1633"/>
      <c r="F4" s="1633"/>
      <c r="G4" s="1633"/>
      <c r="H4" s="1633"/>
      <c r="I4" s="1633"/>
      <c r="J4" s="1633"/>
      <c r="K4" s="1633"/>
      <c r="L4" s="1633"/>
      <c r="M4" s="1633"/>
      <c r="N4" s="494"/>
      <c r="O4" s="43"/>
    </row>
    <row r="5" spans="1:15" s="44" customFormat="1" ht="3" customHeight="1">
      <c r="A5" s="41"/>
      <c r="B5" s="42"/>
      <c r="C5" s="45"/>
      <c r="D5" s="45"/>
      <c r="E5" s="45"/>
      <c r="F5" s="45"/>
      <c r="G5" s="45"/>
      <c r="H5" s="45"/>
      <c r="I5" s="45"/>
      <c r="J5" s="42"/>
      <c r="K5" s="42"/>
      <c r="L5" s="42"/>
      <c r="M5" s="46"/>
      <c r="N5" s="494"/>
      <c r="O5" s="43"/>
    </row>
    <row r="6" spans="1:15" s="44" customFormat="1" ht="18" customHeight="1">
      <c r="A6" s="41"/>
      <c r="B6" s="42"/>
      <c r="C6" s="47"/>
      <c r="D6" s="1629" t="s">
        <v>50</v>
      </c>
      <c r="E6" s="1629"/>
      <c r="F6" s="1629"/>
      <c r="G6" s="1629"/>
      <c r="H6" s="1629"/>
      <c r="I6" s="1629"/>
      <c r="J6" s="1629"/>
      <c r="K6" s="1629"/>
      <c r="L6" s="1629"/>
      <c r="M6" s="1629"/>
      <c r="N6" s="494"/>
      <c r="O6" s="43"/>
    </row>
    <row r="7" spans="1:15" s="44" customFormat="1" ht="3" customHeight="1">
      <c r="A7" s="41"/>
      <c r="B7" s="42"/>
      <c r="C7" s="47"/>
      <c r="D7" s="337"/>
      <c r="E7" s="337"/>
      <c r="F7" s="337"/>
      <c r="G7" s="337"/>
      <c r="H7" s="337"/>
      <c r="I7" s="337"/>
      <c r="J7" s="337"/>
      <c r="K7" s="337"/>
      <c r="L7" s="337"/>
      <c r="M7" s="337"/>
      <c r="N7" s="494"/>
      <c r="O7" s="43"/>
    </row>
    <row r="8" spans="1:15" s="44" customFormat="1" ht="56.25" customHeight="1">
      <c r="A8" s="41"/>
      <c r="B8" s="42"/>
      <c r="C8" s="47"/>
      <c r="D8" s="1630" t="s">
        <v>429</v>
      </c>
      <c r="E8" s="1629"/>
      <c r="F8" s="1629"/>
      <c r="G8" s="1629"/>
      <c r="H8" s="1629"/>
      <c r="I8" s="1629"/>
      <c r="J8" s="1629"/>
      <c r="K8" s="1629"/>
      <c r="L8" s="1629"/>
      <c r="M8" s="1629"/>
      <c r="N8" s="494"/>
      <c r="O8" s="43"/>
    </row>
    <row r="9" spans="1:15" s="44" customFormat="1" ht="3" customHeight="1">
      <c r="A9" s="41"/>
      <c r="B9" s="42"/>
      <c r="C9" s="45"/>
      <c r="D9" s="45"/>
      <c r="E9" s="45"/>
      <c r="F9" s="45"/>
      <c r="G9" s="45"/>
      <c r="H9" s="45"/>
      <c r="I9" s="45"/>
      <c r="J9" s="42"/>
      <c r="K9" s="42"/>
      <c r="L9" s="42"/>
      <c r="M9" s="46"/>
      <c r="N9" s="494"/>
      <c r="O9" s="43"/>
    </row>
    <row r="10" spans="1:15" s="44" customFormat="1" ht="92.25" customHeight="1">
      <c r="A10" s="41"/>
      <c r="B10" s="42"/>
      <c r="C10" s="45"/>
      <c r="D10" s="1630" t="s">
        <v>432</v>
      </c>
      <c r="E10" s="1629"/>
      <c r="F10" s="1629"/>
      <c r="G10" s="1629"/>
      <c r="H10" s="1629"/>
      <c r="I10" s="1629"/>
      <c r="J10" s="1629"/>
      <c r="K10" s="1629"/>
      <c r="L10" s="1629"/>
      <c r="M10" s="1629"/>
      <c r="N10" s="494"/>
      <c r="O10" s="43"/>
    </row>
    <row r="11" spans="1:15" s="44" customFormat="1" ht="3" customHeight="1">
      <c r="A11" s="41"/>
      <c r="B11" s="42"/>
      <c r="C11" s="45"/>
      <c r="D11" s="45"/>
      <c r="E11" s="45"/>
      <c r="F11" s="45"/>
      <c r="G11" s="45"/>
      <c r="H11" s="45"/>
      <c r="I11" s="45"/>
      <c r="J11" s="42"/>
      <c r="K11" s="42"/>
      <c r="L11" s="42"/>
      <c r="M11" s="46"/>
      <c r="N11" s="494"/>
      <c r="O11" s="43"/>
    </row>
    <row r="12" spans="1:15" s="44" customFormat="1" ht="67.5" customHeight="1">
      <c r="A12" s="41"/>
      <c r="B12" s="42"/>
      <c r="C12" s="45"/>
      <c r="D12" s="1634" t="s">
        <v>430</v>
      </c>
      <c r="E12" s="1634"/>
      <c r="F12" s="1634"/>
      <c r="G12" s="1634"/>
      <c r="H12" s="1634"/>
      <c r="I12" s="1634"/>
      <c r="J12" s="1634"/>
      <c r="K12" s="1634"/>
      <c r="L12" s="1634"/>
      <c r="M12" s="1634"/>
      <c r="N12" s="494"/>
      <c r="O12" s="43"/>
    </row>
    <row r="13" spans="1:15" s="44" customFormat="1" ht="3" customHeight="1">
      <c r="A13" s="41"/>
      <c r="B13" s="42"/>
      <c r="C13" s="45"/>
      <c r="D13" s="337"/>
      <c r="E13" s="337"/>
      <c r="F13" s="337"/>
      <c r="G13" s="337"/>
      <c r="H13" s="337"/>
      <c r="I13" s="337"/>
      <c r="J13" s="337"/>
      <c r="K13" s="337"/>
      <c r="L13" s="337"/>
      <c r="M13" s="337"/>
      <c r="N13" s="494"/>
      <c r="O13" s="43"/>
    </row>
    <row r="14" spans="1:15" s="44" customFormat="1" ht="53.25" customHeight="1">
      <c r="A14" s="41"/>
      <c r="B14" s="42"/>
      <c r="C14" s="45"/>
      <c r="D14" s="1629" t="s">
        <v>433</v>
      </c>
      <c r="E14" s="1629"/>
      <c r="F14" s="1629"/>
      <c r="G14" s="1629"/>
      <c r="H14" s="1629"/>
      <c r="I14" s="1629"/>
      <c r="J14" s="1629"/>
      <c r="K14" s="1629"/>
      <c r="L14" s="1629"/>
      <c r="M14" s="1629"/>
      <c r="N14" s="494"/>
      <c r="O14" s="43"/>
    </row>
    <row r="15" spans="1:15" s="44" customFormat="1" ht="3" customHeight="1">
      <c r="A15" s="41"/>
      <c r="B15" s="42"/>
      <c r="C15" s="45"/>
      <c r="D15" s="337"/>
      <c r="E15" s="337"/>
      <c r="F15" s="337"/>
      <c r="G15" s="337"/>
      <c r="H15" s="337"/>
      <c r="I15" s="337"/>
      <c r="J15" s="337"/>
      <c r="K15" s="337"/>
      <c r="L15" s="337"/>
      <c r="M15" s="337"/>
      <c r="N15" s="494"/>
      <c r="O15" s="43"/>
    </row>
    <row r="16" spans="1:15" s="44" customFormat="1" ht="23.25" customHeight="1">
      <c r="A16" s="41"/>
      <c r="B16" s="42"/>
      <c r="C16" s="45"/>
      <c r="D16" s="1629" t="s">
        <v>431</v>
      </c>
      <c r="E16" s="1629"/>
      <c r="F16" s="1629"/>
      <c r="G16" s="1629"/>
      <c r="H16" s="1629"/>
      <c r="I16" s="1629"/>
      <c r="J16" s="1629"/>
      <c r="K16" s="1629"/>
      <c r="L16" s="1629"/>
      <c r="M16" s="1629"/>
      <c r="N16" s="494"/>
      <c r="O16" s="43"/>
    </row>
    <row r="17" spans="1:15" s="44" customFormat="1" ht="3" customHeight="1">
      <c r="A17" s="41"/>
      <c r="B17" s="42"/>
      <c r="C17" s="45"/>
      <c r="D17" s="337"/>
      <c r="E17" s="337"/>
      <c r="F17" s="337"/>
      <c r="G17" s="337"/>
      <c r="H17" s="337"/>
      <c r="I17" s="337"/>
      <c r="J17" s="337"/>
      <c r="K17" s="337"/>
      <c r="L17" s="337"/>
      <c r="M17" s="337"/>
      <c r="N17" s="494"/>
      <c r="O17" s="43"/>
    </row>
    <row r="18" spans="1:15" s="44" customFormat="1" ht="23.25" customHeight="1">
      <c r="A18" s="41"/>
      <c r="B18" s="42"/>
      <c r="C18" s="45"/>
      <c r="D18" s="1629" t="s">
        <v>51</v>
      </c>
      <c r="E18" s="1629"/>
      <c r="F18" s="1629"/>
      <c r="G18" s="1629"/>
      <c r="H18" s="1629"/>
      <c r="I18" s="1629"/>
      <c r="J18" s="1629"/>
      <c r="K18" s="1629"/>
      <c r="L18" s="1629"/>
      <c r="M18" s="1629"/>
      <c r="N18" s="494"/>
      <c r="O18" s="43"/>
    </row>
    <row r="19" spans="1:15" s="44" customFormat="1" ht="3" customHeight="1">
      <c r="A19" s="41"/>
      <c r="B19" s="42"/>
      <c r="C19" s="45"/>
      <c r="D19" s="337"/>
      <c r="E19" s="337"/>
      <c r="F19" s="337"/>
      <c r="G19" s="337"/>
      <c r="H19" s="337"/>
      <c r="I19" s="337"/>
      <c r="J19" s="337"/>
      <c r="K19" s="337"/>
      <c r="L19" s="337"/>
      <c r="M19" s="337"/>
      <c r="N19" s="494"/>
      <c r="O19" s="43"/>
    </row>
    <row r="20" spans="1:15" s="44" customFormat="1" ht="23.25" customHeight="1">
      <c r="A20" s="41"/>
      <c r="B20" s="42"/>
      <c r="C20" s="45"/>
      <c r="D20" s="1630" t="s">
        <v>58</v>
      </c>
      <c r="E20" s="1629"/>
      <c r="F20" s="1629"/>
      <c r="G20" s="1629"/>
      <c r="H20" s="1629"/>
      <c r="I20" s="1629"/>
      <c r="J20" s="1629"/>
      <c r="K20" s="1629"/>
      <c r="L20" s="1629"/>
      <c r="M20" s="1629"/>
      <c r="N20" s="494"/>
      <c r="O20" s="43"/>
    </row>
    <row r="21" spans="1:15" s="44" customFormat="1" ht="3" customHeight="1">
      <c r="A21" s="41"/>
      <c r="B21" s="42"/>
      <c r="C21" s="45"/>
      <c r="D21" s="337"/>
      <c r="E21" s="337"/>
      <c r="F21" s="337"/>
      <c r="G21" s="337"/>
      <c r="H21" s="337"/>
      <c r="I21" s="337"/>
      <c r="J21" s="337"/>
      <c r="K21" s="337"/>
      <c r="L21" s="337"/>
      <c r="M21" s="337"/>
      <c r="N21" s="494"/>
      <c r="O21" s="43"/>
    </row>
    <row r="22" spans="1:15" s="44" customFormat="1" ht="14.25" customHeight="1">
      <c r="A22" s="41"/>
      <c r="B22" s="42"/>
      <c r="C22" s="45"/>
      <c r="D22" s="1629" t="s">
        <v>52</v>
      </c>
      <c r="E22" s="1629"/>
      <c r="F22" s="1629"/>
      <c r="G22" s="1629"/>
      <c r="H22" s="1629"/>
      <c r="I22" s="1629"/>
      <c r="J22" s="1629"/>
      <c r="K22" s="1629"/>
      <c r="L22" s="1629"/>
      <c r="M22" s="1629"/>
      <c r="N22" s="494"/>
      <c r="O22" s="43"/>
    </row>
    <row r="23" spans="1:15" s="44" customFormat="1" ht="3" customHeight="1">
      <c r="A23" s="41"/>
      <c r="B23" s="42"/>
      <c r="C23" s="45"/>
      <c r="D23" s="337"/>
      <c r="E23" s="337"/>
      <c r="F23" s="337"/>
      <c r="G23" s="337"/>
      <c r="H23" s="337"/>
      <c r="I23" s="337"/>
      <c r="J23" s="337"/>
      <c r="K23" s="337"/>
      <c r="L23" s="337"/>
      <c r="M23" s="337"/>
      <c r="N23" s="494"/>
      <c r="O23" s="43"/>
    </row>
    <row r="24" spans="1:15" s="44" customFormat="1" ht="32.25" customHeight="1">
      <c r="A24" s="41"/>
      <c r="B24" s="42"/>
      <c r="C24" s="45"/>
      <c r="D24" s="1629" t="s">
        <v>49</v>
      </c>
      <c r="E24" s="1629"/>
      <c r="F24" s="1629"/>
      <c r="G24" s="1629"/>
      <c r="H24" s="1629"/>
      <c r="I24" s="1629"/>
      <c r="J24" s="1629"/>
      <c r="K24" s="1629"/>
      <c r="L24" s="1629"/>
      <c r="M24" s="1629"/>
      <c r="N24" s="494"/>
      <c r="O24" s="43"/>
    </row>
    <row r="25" spans="1:15" s="44" customFormat="1" ht="3" customHeight="1">
      <c r="A25" s="41"/>
      <c r="B25" s="42"/>
      <c r="C25" s="45"/>
      <c r="D25" s="337"/>
      <c r="E25" s="337"/>
      <c r="F25" s="337"/>
      <c r="G25" s="337"/>
      <c r="H25" s="337"/>
      <c r="I25" s="337"/>
      <c r="J25" s="337"/>
      <c r="K25" s="337"/>
      <c r="L25" s="337"/>
      <c r="M25" s="337"/>
      <c r="N25" s="494"/>
      <c r="O25" s="43"/>
    </row>
    <row r="26" spans="1:15" s="44" customFormat="1" ht="81.75" customHeight="1">
      <c r="A26" s="41"/>
      <c r="B26" s="42"/>
      <c r="C26" s="45"/>
      <c r="D26" s="1629" t="s">
        <v>440</v>
      </c>
      <c r="E26" s="1629"/>
      <c r="F26" s="1629"/>
      <c r="G26" s="1629"/>
      <c r="H26" s="1629"/>
      <c r="I26" s="1629"/>
      <c r="J26" s="1629"/>
      <c r="K26" s="1629"/>
      <c r="L26" s="1629"/>
      <c r="M26" s="1629"/>
      <c r="N26" s="494"/>
      <c r="O26" s="43"/>
    </row>
    <row r="27" spans="1:15" s="44" customFormat="1" ht="3" customHeight="1">
      <c r="A27" s="41"/>
      <c r="B27" s="42"/>
      <c r="C27" s="45"/>
      <c r="D27" s="337"/>
      <c r="E27" s="337"/>
      <c r="F27" s="337"/>
      <c r="G27" s="337"/>
      <c r="H27" s="337"/>
      <c r="I27" s="337"/>
      <c r="J27" s="337"/>
      <c r="K27" s="337"/>
      <c r="L27" s="337"/>
      <c r="M27" s="337"/>
      <c r="N27" s="494"/>
      <c r="O27" s="43"/>
    </row>
    <row r="28" spans="1:15" s="44" customFormat="1" ht="70.5" customHeight="1">
      <c r="A28" s="41"/>
      <c r="B28" s="42"/>
      <c r="C28" s="45"/>
      <c r="D28" s="1630" t="s">
        <v>59</v>
      </c>
      <c r="E28" s="1630"/>
      <c r="F28" s="1630"/>
      <c r="G28" s="1630"/>
      <c r="H28" s="1630"/>
      <c r="I28" s="1630"/>
      <c r="J28" s="1630"/>
      <c r="K28" s="1630"/>
      <c r="L28" s="1630"/>
      <c r="M28" s="1630"/>
      <c r="N28" s="494"/>
      <c r="O28" s="43"/>
    </row>
    <row r="29" spans="1:15" s="44" customFormat="1" ht="3" customHeight="1">
      <c r="A29" s="41"/>
      <c r="B29" s="42"/>
      <c r="C29" s="45"/>
      <c r="D29" s="56"/>
      <c r="E29" s="56"/>
      <c r="F29" s="56"/>
      <c r="G29" s="56"/>
      <c r="H29" s="56"/>
      <c r="I29" s="56"/>
      <c r="J29" s="57"/>
      <c r="K29" s="57"/>
      <c r="L29" s="57"/>
      <c r="M29" s="58"/>
      <c r="N29" s="494"/>
      <c r="O29" s="43"/>
    </row>
    <row r="30" spans="1:15" s="44" customFormat="1" ht="57" customHeight="1">
      <c r="A30" s="41"/>
      <c r="B30" s="42"/>
      <c r="C30" s="47"/>
      <c r="D30" s="1629" t="s">
        <v>61</v>
      </c>
      <c r="E30" s="1637"/>
      <c r="F30" s="1637"/>
      <c r="G30" s="1637"/>
      <c r="H30" s="1637"/>
      <c r="I30" s="1637"/>
      <c r="J30" s="1637"/>
      <c r="K30" s="1637"/>
      <c r="L30" s="1637"/>
      <c r="M30" s="1637"/>
      <c r="N30" s="494"/>
      <c r="O30" s="43"/>
    </row>
    <row r="31" spans="1:15" s="44" customFormat="1" ht="3" customHeight="1">
      <c r="A31" s="41"/>
      <c r="B31" s="42"/>
      <c r="C31" s="47"/>
      <c r="D31" s="338"/>
      <c r="E31" s="338"/>
      <c r="F31" s="338"/>
      <c r="G31" s="338"/>
      <c r="H31" s="338"/>
      <c r="I31" s="338"/>
      <c r="J31" s="338"/>
      <c r="K31" s="338"/>
      <c r="L31" s="338"/>
      <c r="M31" s="338"/>
      <c r="N31" s="494"/>
      <c r="O31" s="43"/>
    </row>
    <row r="32" spans="1:15" s="44" customFormat="1" ht="34.5" customHeight="1">
      <c r="A32" s="41"/>
      <c r="B32" s="42"/>
      <c r="C32" s="47"/>
      <c r="D32" s="1629" t="s">
        <v>60</v>
      </c>
      <c r="E32" s="1637"/>
      <c r="F32" s="1637"/>
      <c r="G32" s="1637"/>
      <c r="H32" s="1637"/>
      <c r="I32" s="1637"/>
      <c r="J32" s="1637"/>
      <c r="K32" s="1637"/>
      <c r="L32" s="1637"/>
      <c r="M32" s="1637"/>
      <c r="N32" s="494"/>
      <c r="O32" s="43"/>
    </row>
    <row r="33" spans="1:17" s="44" customFormat="1" ht="6" customHeight="1">
      <c r="A33" s="41"/>
      <c r="B33" s="42"/>
      <c r="C33" s="49"/>
      <c r="D33" s="92"/>
      <c r="E33" s="92"/>
      <c r="F33" s="92"/>
      <c r="G33" s="92"/>
      <c r="H33" s="92"/>
      <c r="I33" s="92"/>
      <c r="J33" s="92"/>
      <c r="K33" s="92"/>
      <c r="L33" s="92"/>
      <c r="M33" s="92"/>
      <c r="N33" s="494"/>
      <c r="O33" s="43"/>
    </row>
    <row r="34" spans="1:17" s="44" customFormat="1" ht="13.5" customHeight="1">
      <c r="A34" s="41"/>
      <c r="B34" s="42"/>
      <c r="C34" s="49"/>
      <c r="D34" s="483"/>
      <c r="E34" s="483"/>
      <c r="F34" s="483"/>
      <c r="G34" s="484"/>
      <c r="H34" s="485" t="s">
        <v>18</v>
      </c>
      <c r="I34" s="482"/>
      <c r="J34" s="52"/>
      <c r="K34" s="484"/>
      <c r="L34" s="485" t="s">
        <v>25</v>
      </c>
      <c r="M34" s="482"/>
      <c r="N34" s="494"/>
      <c r="O34" s="43"/>
    </row>
    <row r="35" spans="1:17" s="44" customFormat="1" ht="6" customHeight="1">
      <c r="A35" s="41"/>
      <c r="B35" s="42"/>
      <c r="C35" s="49"/>
      <c r="D35" s="486"/>
      <c r="E35" s="50"/>
      <c r="F35" s="50"/>
      <c r="G35" s="52"/>
      <c r="H35" s="51"/>
      <c r="I35" s="52"/>
      <c r="J35" s="52"/>
      <c r="K35" s="488"/>
      <c r="L35" s="489"/>
      <c r="M35" s="52"/>
      <c r="N35" s="494"/>
      <c r="O35" s="43"/>
    </row>
    <row r="36" spans="1:17" s="44" customFormat="1" ht="11.25">
      <c r="A36" s="41"/>
      <c r="B36" s="42"/>
      <c r="C36" s="48"/>
      <c r="D36" s="487" t="s">
        <v>45</v>
      </c>
      <c r="E36" s="50" t="s">
        <v>37</v>
      </c>
      <c r="F36" s="50"/>
      <c r="G36" s="50"/>
      <c r="H36" s="51"/>
      <c r="I36" s="50"/>
      <c r="J36" s="52"/>
      <c r="K36" s="490"/>
      <c r="L36" s="52"/>
      <c r="M36" s="52"/>
      <c r="N36" s="494"/>
      <c r="O36" s="43"/>
    </row>
    <row r="37" spans="1:17" s="44" customFormat="1">
      <c r="A37" s="41"/>
      <c r="B37" s="42"/>
      <c r="C37" s="49"/>
      <c r="D37" s="487" t="s">
        <v>3</v>
      </c>
      <c r="E37" s="50" t="s">
        <v>38</v>
      </c>
      <c r="F37" s="50"/>
      <c r="G37" s="52"/>
      <c r="H37" s="51"/>
      <c r="I37" s="52"/>
      <c r="J37" s="52"/>
      <c r="K37" s="1635" t="s">
        <v>675</v>
      </c>
      <c r="L37" s="1636"/>
      <c r="M37" s="52"/>
      <c r="N37" s="494"/>
      <c r="O37" s="43"/>
    </row>
    <row r="38" spans="1:17" s="44" customFormat="1" ht="11.25">
      <c r="A38" s="41"/>
      <c r="B38" s="42"/>
      <c r="C38" s="49"/>
      <c r="D38" s="487" t="s">
        <v>41</v>
      </c>
      <c r="E38" s="50" t="s">
        <v>40</v>
      </c>
      <c r="F38" s="50"/>
      <c r="G38" s="52"/>
      <c r="H38" s="51"/>
      <c r="I38" s="52"/>
      <c r="J38" s="52"/>
      <c r="K38" s="490"/>
      <c r="L38" s="52"/>
      <c r="M38" s="52"/>
      <c r="N38" s="494"/>
      <c r="O38" s="43"/>
    </row>
    <row r="39" spans="1:17" s="44" customFormat="1" ht="11.25">
      <c r="A39" s="41"/>
      <c r="B39" s="42"/>
      <c r="C39" s="48"/>
      <c r="D39" s="487" t="s">
        <v>42</v>
      </c>
      <c r="E39" s="50" t="s">
        <v>21</v>
      </c>
      <c r="F39" s="50"/>
      <c r="G39" s="50"/>
      <c r="H39" s="51"/>
      <c r="I39" s="50"/>
      <c r="J39" s="52"/>
      <c r="K39" s="490"/>
      <c r="L39" s="52"/>
      <c r="M39" s="52"/>
      <c r="N39" s="494"/>
      <c r="O39" s="43"/>
    </row>
    <row r="40" spans="1:17" s="44" customFormat="1" ht="11.25">
      <c r="A40" s="41"/>
      <c r="B40" s="42"/>
      <c r="C40" s="48"/>
      <c r="D40" s="487" t="s">
        <v>15</v>
      </c>
      <c r="E40" s="50" t="s">
        <v>5</v>
      </c>
      <c r="F40" s="50"/>
      <c r="G40" s="50"/>
      <c r="H40" s="51"/>
      <c r="I40" s="50"/>
      <c r="J40" s="52"/>
      <c r="K40" s="490"/>
      <c r="L40" s="52"/>
      <c r="M40" s="52"/>
      <c r="N40" s="494"/>
      <c r="O40" s="43"/>
    </row>
    <row r="41" spans="1:17" s="44" customFormat="1" ht="8.25" customHeight="1">
      <c r="A41" s="41"/>
      <c r="B41" s="42"/>
      <c r="C41" s="42"/>
      <c r="D41" s="42"/>
      <c r="E41" s="42"/>
      <c r="F41" s="42"/>
      <c r="G41" s="42"/>
      <c r="H41" s="42"/>
      <c r="I41" s="42"/>
      <c r="J41" s="42"/>
      <c r="K41" s="37"/>
      <c r="L41" s="42"/>
      <c r="M41" s="42"/>
      <c r="N41" s="494"/>
      <c r="O41" s="43"/>
    </row>
    <row r="42" spans="1:17" ht="13.5" customHeight="1">
      <c r="A42" s="36"/>
      <c r="B42" s="40"/>
      <c r="C42" s="38"/>
      <c r="D42" s="38"/>
      <c r="E42" s="29"/>
      <c r="F42" s="37"/>
      <c r="G42" s="37"/>
      <c r="H42" s="37"/>
      <c r="I42" s="37"/>
      <c r="J42" s="37"/>
      <c r="L42" s="1638" t="s">
        <v>622</v>
      </c>
      <c r="M42" s="1639"/>
      <c r="N42" s="546">
        <v>3</v>
      </c>
      <c r="O42" s="261"/>
      <c r="P42" s="261"/>
    </row>
    <row r="45" spans="1:17">
      <c r="L45" s="261"/>
      <c r="M45" s="261"/>
      <c r="N45" s="261"/>
      <c r="O45" s="261"/>
      <c r="P45" s="261"/>
      <c r="Q45" s="261"/>
    </row>
    <row r="53" spans="13:14" ht="8.25" customHeight="1"/>
    <row r="55" spans="13:14" ht="9" customHeight="1">
      <c r="N55" s="44"/>
    </row>
    <row r="56" spans="13:14" ht="8.25" customHeight="1">
      <c r="M56" s="53"/>
      <c r="N56" s="53"/>
    </row>
    <row r="57" spans="13:14" ht="9.75" customHeight="1"/>
  </sheetData>
  <customSheetViews>
    <customSheetView guid="{87E9DA1B-1CEB-458D-87A5-C4E38BAE485A}" showPageBreaks="1" printArea="1" showRuler="0" topLeftCell="A19">
      <selection activeCell="EW151" sqref="EW151:FA155"/>
      <pageMargins left="0.15748031496062992" right="0.15748031496062992" top="0.19685039370078741" bottom="0.19685039370078741" header="0" footer="0"/>
      <printOptions horizontalCentered="1"/>
      <pageSetup paperSize="9" orientation="portrait" r:id="rId1"/>
      <headerFooter alignWithMargins="0"/>
    </customSheetView>
    <customSheetView guid="{5859C3A0-D6FB-40D9-B6C2-346CB5A63A0A}" showRuler="0" topLeftCell="A19">
      <selection activeCell="EW151" sqref="EW151:FA155"/>
      <pageMargins left="0.15748031496062992" right="0.15748031496062992" top="0.19685039370078741" bottom="0.19685039370078741" header="0" footer="0"/>
      <printOptions horizontalCentered="1"/>
      <pageSetup paperSize="9" orientation="portrait" r:id="rId2"/>
      <headerFooter alignWithMargins="0"/>
    </customSheetView>
    <customSheetView guid="{D8E90C30-C61D-40A7-989F-8651AA8E91E2}" showPageBreaks="1" printArea="1" showRuler="0">
      <selection activeCell="M6" sqref="M6"/>
      <pageMargins left="0.15748031496062992" right="0.15748031496062992" top="0.19685039370078741" bottom="0.19685039370078741" header="0" footer="0"/>
      <printOptions horizontalCentered="1"/>
      <pageSetup paperSize="9" orientation="portrait" r:id="rId3"/>
      <headerFooter alignWithMargins="0"/>
    </customSheetView>
  </customSheetViews>
  <mergeCells count="18">
    <mergeCell ref="K37:L37"/>
    <mergeCell ref="D30:M30"/>
    <mergeCell ref="D32:M32"/>
    <mergeCell ref="D26:M26"/>
    <mergeCell ref="L42:M42"/>
    <mergeCell ref="D28:M28"/>
    <mergeCell ref="D24:M24"/>
    <mergeCell ref="D20:M20"/>
    <mergeCell ref="B1:E1"/>
    <mergeCell ref="C3:M4"/>
    <mergeCell ref="D22:M22"/>
    <mergeCell ref="D14:M14"/>
    <mergeCell ref="D12:M12"/>
    <mergeCell ref="D8:M8"/>
    <mergeCell ref="D6:M6"/>
    <mergeCell ref="D18:M18"/>
    <mergeCell ref="D16:M16"/>
    <mergeCell ref="D10:M10"/>
  </mergeCells>
  <phoneticPr fontId="3" type="noConversion"/>
  <printOptions horizontalCentered="1"/>
  <pageMargins left="0.15748031496062992" right="0.15748031496062992" top="0.19685039370078741" bottom="0.19685039370078741" header="0" footer="0"/>
  <pageSetup paperSize="9" orientation="portrait" r:id="rId4"/>
  <headerFooter alignWithMargins="0"/>
  <drawing r:id="rId5"/>
</worksheet>
</file>

<file path=xl/worksheets/sheet4.xml><?xml version="1.0" encoding="utf-8"?>
<worksheet xmlns="http://schemas.openxmlformats.org/spreadsheetml/2006/main" xmlns:r="http://schemas.openxmlformats.org/officeDocument/2006/relationships">
  <sheetPr>
    <tabColor theme="5"/>
  </sheetPr>
  <dimension ref="A1:AH79"/>
  <sheetViews>
    <sheetView showRuler="0" workbookViewId="0"/>
  </sheetViews>
  <sheetFormatPr defaultRowHeight="12.75"/>
  <cols>
    <col min="1" max="1" width="1" style="127" customWidth="1"/>
    <col min="2" max="2" width="2.5703125" style="127" customWidth="1"/>
    <col min="3" max="3" width="1" style="127" customWidth="1"/>
    <col min="4" max="4" width="21.140625" style="127" customWidth="1"/>
    <col min="5" max="5" width="0.42578125" style="127" customWidth="1"/>
    <col min="6" max="6" width="8.140625" style="127" customWidth="1"/>
    <col min="7" max="7" width="0.42578125" style="127" customWidth="1"/>
    <col min="8" max="8" width="5.42578125" style="127" customWidth="1"/>
    <col min="9" max="9" width="0.42578125" style="127" customWidth="1"/>
    <col min="10" max="10" width="8.140625" style="127" customWidth="1"/>
    <col min="11" max="11" width="0.42578125" style="127" customWidth="1"/>
    <col min="12" max="12" width="5.42578125" style="127" customWidth="1"/>
    <col min="13" max="13" width="0.42578125" style="127" customWidth="1"/>
    <col min="14" max="14" width="8.140625" style="127" customWidth="1"/>
    <col min="15" max="15" width="0.42578125" style="127" customWidth="1"/>
    <col min="16" max="16" width="5.42578125" style="127" customWidth="1"/>
    <col min="17" max="17" width="0.42578125" style="127" customWidth="1"/>
    <col min="18" max="18" width="8.140625" style="127" customWidth="1"/>
    <col min="19" max="19" width="0.42578125" style="127" customWidth="1"/>
    <col min="20" max="20" width="5.42578125" style="127" customWidth="1"/>
    <col min="21" max="21" width="0.5703125" style="127" customWidth="1"/>
    <col min="22" max="22" width="8.140625" style="127" customWidth="1"/>
    <col min="23" max="23" width="0.42578125" style="127" customWidth="1"/>
    <col min="24" max="24" width="5.42578125" style="127" customWidth="1"/>
    <col min="25" max="25" width="2.5703125" style="127" customWidth="1"/>
    <col min="26" max="26" width="1" style="127" customWidth="1"/>
    <col min="27" max="16384" width="9.140625" style="127"/>
  </cols>
  <sheetData>
    <row r="1" spans="1:26" ht="13.5" customHeight="1">
      <c r="A1" s="4"/>
      <c r="B1" s="8"/>
      <c r="C1" s="8"/>
      <c r="D1" s="1309"/>
      <c r="E1" s="1096"/>
      <c r="F1" s="8"/>
      <c r="G1" s="8"/>
      <c r="H1" s="8"/>
      <c r="I1" s="8"/>
      <c r="J1" s="8"/>
      <c r="K1" s="8"/>
      <c r="L1" s="8"/>
      <c r="M1" s="8"/>
      <c r="N1" s="1640" t="s">
        <v>615</v>
      </c>
      <c r="O1" s="1640"/>
      <c r="P1" s="1640"/>
      <c r="Q1" s="1640"/>
      <c r="R1" s="1640"/>
      <c r="S1" s="1640"/>
      <c r="T1" s="1640"/>
      <c r="U1" s="1640"/>
      <c r="V1" s="1640"/>
      <c r="W1" s="1640"/>
      <c r="X1" s="1640"/>
      <c r="Y1" s="786"/>
      <c r="Z1" s="786"/>
    </row>
    <row r="2" spans="1:26" ht="6" customHeight="1">
      <c r="A2" s="4"/>
      <c r="B2" s="1310"/>
      <c r="C2" s="909"/>
      <c r="D2" s="909"/>
      <c r="E2" s="909"/>
      <c r="F2" s="909"/>
      <c r="G2" s="909"/>
      <c r="H2" s="909"/>
      <c r="I2" s="909"/>
      <c r="J2" s="909"/>
      <c r="K2" s="909"/>
      <c r="L2" s="909"/>
      <c r="M2" s="909"/>
      <c r="N2" s="909"/>
      <c r="O2" s="909"/>
      <c r="P2" s="909"/>
      <c r="Q2" s="909"/>
      <c r="R2" s="909"/>
      <c r="S2" s="909"/>
      <c r="T2" s="909"/>
      <c r="U2" s="909"/>
      <c r="V2" s="909"/>
      <c r="W2" s="909"/>
      <c r="X2" s="909"/>
      <c r="Y2" s="889"/>
      <c r="Z2" s="786"/>
    </row>
    <row r="3" spans="1:26" ht="13.5" customHeight="1" thickBot="1">
      <c r="A3" s="4"/>
      <c r="B3" s="354"/>
      <c r="C3" s="1"/>
      <c r="D3" s="8"/>
      <c r="E3" s="8"/>
      <c r="F3" s="8"/>
      <c r="G3" s="8"/>
      <c r="H3" s="8"/>
      <c r="I3" s="8"/>
      <c r="J3" s="890"/>
      <c r="K3" s="8"/>
      <c r="L3" s="8"/>
      <c r="M3" s="8"/>
      <c r="N3" s="8"/>
      <c r="O3" s="8"/>
      <c r="P3" s="8"/>
      <c r="Q3" s="8"/>
      <c r="R3" s="8"/>
      <c r="S3" s="8"/>
      <c r="T3" s="8"/>
      <c r="U3" s="8"/>
      <c r="V3" s="1641" t="s">
        <v>81</v>
      </c>
      <c r="W3" s="1641"/>
      <c r="X3" s="1641"/>
      <c r="Y3" s="889"/>
      <c r="Z3" s="786"/>
    </row>
    <row r="4" spans="1:26" s="12" customFormat="1" ht="13.5" customHeight="1" thickBot="1">
      <c r="A4" s="11"/>
      <c r="B4" s="353"/>
      <c r="C4" s="615" t="s">
        <v>220</v>
      </c>
      <c r="D4" s="983"/>
      <c r="E4" s="983"/>
      <c r="F4" s="983"/>
      <c r="G4" s="983"/>
      <c r="H4" s="983"/>
      <c r="I4" s="983"/>
      <c r="J4" s="983"/>
      <c r="K4" s="983"/>
      <c r="L4" s="983"/>
      <c r="M4" s="983"/>
      <c r="N4" s="983"/>
      <c r="O4" s="983"/>
      <c r="P4" s="983"/>
      <c r="Q4" s="983"/>
      <c r="R4" s="983"/>
      <c r="S4" s="983"/>
      <c r="T4" s="983"/>
      <c r="U4" s="983"/>
      <c r="V4" s="983"/>
      <c r="W4" s="983"/>
      <c r="X4" s="984"/>
      <c r="Y4" s="8"/>
      <c r="Z4" s="11"/>
    </row>
    <row r="5" spans="1:26" ht="3.75" customHeight="1">
      <c r="A5" s="4"/>
      <c r="B5" s="951"/>
      <c r="C5" s="1642" t="s">
        <v>197</v>
      </c>
      <c r="D5" s="1643"/>
      <c r="E5" s="1304"/>
      <c r="F5" s="1311"/>
      <c r="G5" s="1311"/>
      <c r="H5" s="1311"/>
      <c r="I5" s="1311"/>
      <c r="J5" s="1311"/>
      <c r="K5" s="1311"/>
      <c r="L5" s="1311"/>
      <c r="M5" s="1311"/>
      <c r="N5" s="1311"/>
      <c r="O5" s="1311"/>
      <c r="P5" s="1311"/>
      <c r="Q5" s="1311"/>
      <c r="R5" s="1"/>
      <c r="S5" s="1311"/>
      <c r="T5" s="1311"/>
      <c r="U5" s="1311"/>
      <c r="V5" s="1311"/>
      <c r="W5" s="1311"/>
      <c r="X5" s="1311"/>
      <c r="Y5" s="8"/>
      <c r="Z5" s="4"/>
    </row>
    <row r="6" spans="1:26" ht="13.5" customHeight="1">
      <c r="A6" s="4"/>
      <c r="B6" s="951"/>
      <c r="C6" s="1643"/>
      <c r="D6" s="1643"/>
      <c r="E6" s="1304"/>
      <c r="F6" s="1646">
        <v>2012</v>
      </c>
      <c r="G6" s="1646"/>
      <c r="H6" s="1646"/>
      <c r="I6" s="1646"/>
      <c r="J6" s="1646"/>
      <c r="K6" s="1646"/>
      <c r="L6" s="1646"/>
      <c r="M6" s="1646"/>
      <c r="N6" s="1646"/>
      <c r="O6" s="1646"/>
      <c r="P6" s="1646"/>
      <c r="Q6" s="1646"/>
      <c r="R6" s="1646"/>
      <c r="S6" s="1646"/>
      <c r="T6" s="1646"/>
      <c r="U6" s="1595"/>
      <c r="V6" s="1645">
        <v>2013</v>
      </c>
      <c r="W6" s="1645"/>
      <c r="X6" s="1645"/>
      <c r="Y6" s="8"/>
      <c r="Z6" s="4"/>
    </row>
    <row r="7" spans="1:26">
      <c r="A7" s="4"/>
      <c r="B7" s="951"/>
      <c r="C7" s="1304"/>
      <c r="D7" s="1304"/>
      <c r="E7" s="1"/>
      <c r="F7" s="1644" t="s">
        <v>222</v>
      </c>
      <c r="G7" s="1644"/>
      <c r="H7" s="1644"/>
      <c r="I7" s="143"/>
      <c r="J7" s="1644" t="s">
        <v>223</v>
      </c>
      <c r="K7" s="1644"/>
      <c r="L7" s="1644"/>
      <c r="M7" s="1303"/>
      <c r="N7" s="1644" t="s">
        <v>224</v>
      </c>
      <c r="O7" s="1644"/>
      <c r="P7" s="1644"/>
      <c r="Q7" s="1303"/>
      <c r="R7" s="1644" t="s">
        <v>221</v>
      </c>
      <c r="S7" s="1644"/>
      <c r="T7" s="1644"/>
      <c r="U7" s="1303"/>
      <c r="V7" s="1644" t="s">
        <v>222</v>
      </c>
      <c r="W7" s="1644"/>
      <c r="X7" s="1644"/>
      <c r="Y7" s="8"/>
      <c r="Z7" s="4"/>
    </row>
    <row r="8" spans="1:26" ht="4.5" customHeight="1">
      <c r="A8" s="4"/>
      <c r="B8" s="951"/>
      <c r="C8" s="1304"/>
      <c r="D8" s="1304"/>
      <c r="E8" s="1304"/>
      <c r="F8" s="1304"/>
      <c r="G8" s="1304"/>
      <c r="H8" s="1304"/>
      <c r="I8" s="1304"/>
      <c r="J8" s="1304"/>
      <c r="K8" s="1304"/>
      <c r="L8" s="1304"/>
      <c r="M8" s="1304"/>
      <c r="N8" s="1304"/>
      <c r="O8" s="1304"/>
      <c r="P8" s="1304"/>
      <c r="Q8" s="1304"/>
      <c r="R8" s="1304"/>
      <c r="S8" s="1304"/>
      <c r="T8" s="1304"/>
      <c r="U8" s="1304"/>
      <c r="V8" s="1304"/>
      <c r="W8" s="1304"/>
      <c r="X8" s="1304"/>
      <c r="Y8" s="8"/>
      <c r="Z8" s="4"/>
    </row>
    <row r="9" spans="1:26" s="894" customFormat="1" ht="14.25" customHeight="1">
      <c r="A9" s="126"/>
      <c r="B9" s="355"/>
      <c r="C9" s="1649" t="s">
        <v>2</v>
      </c>
      <c r="D9" s="1649"/>
      <c r="E9" s="342"/>
      <c r="F9" s="1650">
        <v>10606.7</v>
      </c>
      <c r="G9" s="1650"/>
      <c r="H9" s="1650"/>
      <c r="I9" s="1312"/>
      <c r="J9" s="1650">
        <v>10600.8</v>
      </c>
      <c r="K9" s="1650"/>
      <c r="L9" s="1650"/>
      <c r="M9" s="1312"/>
      <c r="N9" s="1650">
        <v>10598</v>
      </c>
      <c r="O9" s="1650"/>
      <c r="P9" s="1650"/>
      <c r="Q9" s="1312"/>
      <c r="R9" s="1650">
        <v>10594.5</v>
      </c>
      <c r="S9" s="1650"/>
      <c r="T9" s="1650"/>
      <c r="U9" s="1312"/>
      <c r="V9" s="1651">
        <v>10521.4</v>
      </c>
      <c r="W9" s="1651"/>
      <c r="X9" s="1651"/>
      <c r="Y9" s="8"/>
      <c r="Z9" s="126"/>
    </row>
    <row r="10" spans="1:26" ht="14.25" customHeight="1">
      <c r="A10" s="4"/>
      <c r="B10" s="354"/>
      <c r="C10" s="145" t="s">
        <v>80</v>
      </c>
      <c r="D10" s="20"/>
      <c r="E10" s="8"/>
      <c r="F10" s="1647">
        <v>5130.2</v>
      </c>
      <c r="G10" s="1647"/>
      <c r="H10" s="1647"/>
      <c r="I10" s="143"/>
      <c r="J10" s="1647">
        <v>5127</v>
      </c>
      <c r="K10" s="1647"/>
      <c r="L10" s="1647"/>
      <c r="M10" s="143"/>
      <c r="N10" s="1647">
        <v>5125.3999999999996</v>
      </c>
      <c r="O10" s="1647"/>
      <c r="P10" s="1647"/>
      <c r="Q10" s="143"/>
      <c r="R10" s="1647">
        <v>5123.1000000000004</v>
      </c>
      <c r="S10" s="1647"/>
      <c r="T10" s="1647"/>
      <c r="U10" s="143"/>
      <c r="V10" s="1648">
        <v>5076.3999999999996</v>
      </c>
      <c r="W10" s="1648"/>
      <c r="X10" s="1648"/>
      <c r="Y10" s="1300"/>
      <c r="Z10" s="4"/>
    </row>
    <row r="11" spans="1:26" ht="14.25" customHeight="1">
      <c r="A11" s="4"/>
      <c r="B11" s="354"/>
      <c r="C11" s="145" t="s">
        <v>79</v>
      </c>
      <c r="D11" s="20"/>
      <c r="E11" s="8"/>
      <c r="F11" s="1647">
        <v>5476.5</v>
      </c>
      <c r="G11" s="1647"/>
      <c r="H11" s="1647"/>
      <c r="I11" s="143"/>
      <c r="J11" s="1647">
        <v>5473.8</v>
      </c>
      <c r="K11" s="1647"/>
      <c r="L11" s="1647"/>
      <c r="M11" s="143"/>
      <c r="N11" s="1647">
        <v>5472.7</v>
      </c>
      <c r="O11" s="1647"/>
      <c r="P11" s="1647"/>
      <c r="Q11" s="143"/>
      <c r="R11" s="1647">
        <v>5471.4</v>
      </c>
      <c r="S11" s="1647"/>
      <c r="T11" s="1647"/>
      <c r="U11" s="143"/>
      <c r="V11" s="1648">
        <v>5445</v>
      </c>
      <c r="W11" s="1648"/>
      <c r="X11" s="1648"/>
      <c r="Y11" s="1300"/>
      <c r="Z11" s="4"/>
    </row>
    <row r="12" spans="1:26" ht="19.5" customHeight="1">
      <c r="A12" s="4"/>
      <c r="B12" s="354"/>
      <c r="C12" s="145" t="s">
        <v>219</v>
      </c>
      <c r="D12" s="1313"/>
      <c r="E12" s="8"/>
      <c r="F12" s="1647">
        <v>1592.8</v>
      </c>
      <c r="G12" s="1647"/>
      <c r="H12" s="1647"/>
      <c r="I12" s="143"/>
      <c r="J12" s="1647">
        <v>1589.7</v>
      </c>
      <c r="K12" s="1647"/>
      <c r="L12" s="1647"/>
      <c r="M12" s="143"/>
      <c r="N12" s="1647">
        <v>1587.1</v>
      </c>
      <c r="O12" s="1647"/>
      <c r="P12" s="1647"/>
      <c r="Q12" s="143"/>
      <c r="R12" s="1647">
        <v>1584.4</v>
      </c>
      <c r="S12" s="1647"/>
      <c r="T12" s="1647"/>
      <c r="U12" s="143"/>
      <c r="V12" s="1648">
        <v>1559.9</v>
      </c>
      <c r="W12" s="1648"/>
      <c r="X12" s="1648"/>
      <c r="Y12" s="1300"/>
      <c r="Z12" s="4"/>
    </row>
    <row r="13" spans="1:26" ht="14.25" customHeight="1">
      <c r="A13" s="4"/>
      <c r="B13" s="354"/>
      <c r="C13" s="145" t="s">
        <v>198</v>
      </c>
      <c r="D13" s="20"/>
      <c r="E13" s="8"/>
      <c r="F13" s="1647">
        <v>1136.9000000000001</v>
      </c>
      <c r="G13" s="1647"/>
      <c r="H13" s="1647"/>
      <c r="I13" s="143"/>
      <c r="J13" s="1647">
        <v>1131</v>
      </c>
      <c r="K13" s="1647"/>
      <c r="L13" s="1647"/>
      <c r="M13" s="143"/>
      <c r="N13" s="1647">
        <v>1125.5</v>
      </c>
      <c r="O13" s="1647"/>
      <c r="P13" s="1647"/>
      <c r="Q13" s="143"/>
      <c r="R13" s="1647">
        <v>1119.9000000000001</v>
      </c>
      <c r="S13" s="1647"/>
      <c r="T13" s="1647"/>
      <c r="U13" s="143"/>
      <c r="V13" s="1648">
        <v>1105.8</v>
      </c>
      <c r="W13" s="1648"/>
      <c r="X13" s="1648"/>
      <c r="Y13" s="1300"/>
      <c r="Z13" s="4"/>
    </row>
    <row r="14" spans="1:26" ht="14.25" customHeight="1">
      <c r="A14" s="4"/>
      <c r="B14" s="354"/>
      <c r="C14" s="145" t="s">
        <v>199</v>
      </c>
      <c r="D14" s="20"/>
      <c r="E14" s="8"/>
      <c r="F14" s="1647">
        <v>3111.1</v>
      </c>
      <c r="G14" s="1647"/>
      <c r="H14" s="1647"/>
      <c r="I14" s="143"/>
      <c r="J14" s="1647">
        <v>3101.3</v>
      </c>
      <c r="K14" s="1647"/>
      <c r="L14" s="1647"/>
      <c r="M14" s="143"/>
      <c r="N14" s="1647">
        <v>3092.3</v>
      </c>
      <c r="O14" s="1647"/>
      <c r="P14" s="1647"/>
      <c r="Q14" s="143"/>
      <c r="R14" s="1647">
        <v>3083.1</v>
      </c>
      <c r="S14" s="1647"/>
      <c r="T14" s="1647"/>
      <c r="U14" s="143"/>
      <c r="V14" s="1648">
        <v>3052.7</v>
      </c>
      <c r="W14" s="1648"/>
      <c r="X14" s="1648"/>
      <c r="Y14" s="1300"/>
      <c r="Z14" s="4"/>
    </row>
    <row r="15" spans="1:26" ht="14.25" customHeight="1">
      <c r="A15" s="4"/>
      <c r="B15" s="354"/>
      <c r="C15" s="145" t="s">
        <v>200</v>
      </c>
      <c r="D15" s="20"/>
      <c r="E15" s="8"/>
      <c r="F15" s="1647">
        <v>4765.8999999999996</v>
      </c>
      <c r="G15" s="1647"/>
      <c r="H15" s="1647"/>
      <c r="I15" s="143"/>
      <c r="J15" s="1647">
        <v>4778.8999999999996</v>
      </c>
      <c r="K15" s="1647"/>
      <c r="L15" s="1647"/>
      <c r="M15" s="143"/>
      <c r="N15" s="1647">
        <v>4793.2</v>
      </c>
      <c r="O15" s="1647"/>
      <c r="P15" s="1647"/>
      <c r="Q15" s="143"/>
      <c r="R15" s="1647">
        <v>4807.2</v>
      </c>
      <c r="S15" s="1647"/>
      <c r="T15" s="1647"/>
      <c r="U15" s="143"/>
      <c r="V15" s="1648">
        <v>4802.8999999999996</v>
      </c>
      <c r="W15" s="1648"/>
      <c r="X15" s="1648"/>
      <c r="Y15" s="1300"/>
      <c r="Z15" s="4"/>
    </row>
    <row r="16" spans="1:26" s="894" customFormat="1" ht="19.5" customHeight="1">
      <c r="A16" s="126"/>
      <c r="B16" s="355"/>
      <c r="C16" s="1649" t="s">
        <v>218</v>
      </c>
      <c r="D16" s="1649"/>
      <c r="E16" s="342"/>
      <c r="F16" s="1650">
        <v>5481.7</v>
      </c>
      <c r="G16" s="1650"/>
      <c r="H16" s="1650"/>
      <c r="I16" s="1312"/>
      <c r="J16" s="1650">
        <v>5515.2</v>
      </c>
      <c r="K16" s="1650"/>
      <c r="L16" s="1650"/>
      <c r="M16" s="1312"/>
      <c r="N16" s="1650">
        <v>5527.2</v>
      </c>
      <c r="O16" s="1650"/>
      <c r="P16" s="1650"/>
      <c r="Q16" s="1312"/>
      <c r="R16" s="1650">
        <v>5455</v>
      </c>
      <c r="S16" s="1650"/>
      <c r="T16" s="1650"/>
      <c r="U16" s="1312"/>
      <c r="V16" s="1651">
        <v>5385.4</v>
      </c>
      <c r="W16" s="1651"/>
      <c r="X16" s="1651"/>
      <c r="Y16" s="895"/>
      <c r="Z16" s="126"/>
    </row>
    <row r="17" spans="1:34" ht="14.25" customHeight="1">
      <c r="A17" s="4"/>
      <c r="B17" s="354"/>
      <c r="C17" s="145" t="s">
        <v>80</v>
      </c>
      <c r="D17" s="20"/>
      <c r="E17" s="8"/>
      <c r="F17" s="1647">
        <v>2888.2</v>
      </c>
      <c r="G17" s="1647"/>
      <c r="H17" s="1647"/>
      <c r="I17" s="143"/>
      <c r="J17" s="1647">
        <v>2909</v>
      </c>
      <c r="K17" s="1647"/>
      <c r="L17" s="1647"/>
      <c r="M17" s="143"/>
      <c r="N17" s="1647">
        <v>2920</v>
      </c>
      <c r="O17" s="1647"/>
      <c r="P17" s="1647"/>
      <c r="Q17" s="143"/>
      <c r="R17" s="1647">
        <v>2873</v>
      </c>
      <c r="S17" s="1647"/>
      <c r="T17" s="1647"/>
      <c r="U17" s="143"/>
      <c r="V17" s="1648">
        <v>2831.5</v>
      </c>
      <c r="W17" s="1648"/>
      <c r="X17" s="1648"/>
      <c r="Y17" s="1300"/>
      <c r="Z17" s="4"/>
    </row>
    <row r="18" spans="1:34" ht="14.25" customHeight="1">
      <c r="A18" s="4"/>
      <c r="B18" s="354"/>
      <c r="C18" s="145" t="s">
        <v>79</v>
      </c>
      <c r="D18" s="20"/>
      <c r="E18" s="8"/>
      <c r="F18" s="1647">
        <v>2593.5</v>
      </c>
      <c r="G18" s="1647"/>
      <c r="H18" s="1647"/>
      <c r="I18" s="143"/>
      <c r="J18" s="1647">
        <v>2606.1</v>
      </c>
      <c r="K18" s="1647"/>
      <c r="L18" s="1647"/>
      <c r="M18" s="143"/>
      <c r="N18" s="1647">
        <v>2607.1999999999998</v>
      </c>
      <c r="O18" s="1647"/>
      <c r="P18" s="1647"/>
      <c r="Q18" s="143"/>
      <c r="R18" s="1647">
        <v>2582</v>
      </c>
      <c r="S18" s="1647"/>
      <c r="T18" s="1647"/>
      <c r="U18" s="143"/>
      <c r="V18" s="1648">
        <v>2553.9</v>
      </c>
      <c r="W18" s="1648"/>
      <c r="X18" s="1648"/>
      <c r="Y18" s="1300"/>
      <c r="Z18" s="4"/>
    </row>
    <row r="19" spans="1:34" ht="19.5" customHeight="1">
      <c r="A19" s="4"/>
      <c r="B19" s="354"/>
      <c r="C19" s="145" t="s">
        <v>198</v>
      </c>
      <c r="D19" s="20"/>
      <c r="E19" s="8"/>
      <c r="F19" s="1647">
        <v>426.7</v>
      </c>
      <c r="G19" s="1647"/>
      <c r="H19" s="1647"/>
      <c r="I19" s="143"/>
      <c r="J19" s="1647">
        <v>421.3</v>
      </c>
      <c r="K19" s="1647"/>
      <c r="L19" s="1647"/>
      <c r="M19" s="143"/>
      <c r="N19" s="1647">
        <v>449.1</v>
      </c>
      <c r="O19" s="1647"/>
      <c r="P19" s="1647"/>
      <c r="Q19" s="143"/>
      <c r="R19" s="1647">
        <v>412.2</v>
      </c>
      <c r="S19" s="1647"/>
      <c r="T19" s="1647"/>
      <c r="U19" s="143"/>
      <c r="V19" s="1648">
        <v>394.3</v>
      </c>
      <c r="W19" s="1648"/>
      <c r="X19" s="1648"/>
      <c r="Y19" s="1300"/>
      <c r="Z19" s="4"/>
    </row>
    <row r="20" spans="1:34" ht="14.25" customHeight="1">
      <c r="A20" s="4"/>
      <c r="B20" s="354"/>
      <c r="C20" s="145" t="s">
        <v>199</v>
      </c>
      <c r="D20" s="20"/>
      <c r="E20" s="8"/>
      <c r="F20" s="1647">
        <v>2823.7</v>
      </c>
      <c r="G20" s="1647"/>
      <c r="H20" s="1647"/>
      <c r="I20" s="143"/>
      <c r="J20" s="1647">
        <v>2818.4</v>
      </c>
      <c r="K20" s="1647"/>
      <c r="L20" s="1647"/>
      <c r="M20" s="143"/>
      <c r="N20" s="1647">
        <v>2792.4</v>
      </c>
      <c r="O20" s="1647"/>
      <c r="P20" s="1647"/>
      <c r="Q20" s="143"/>
      <c r="R20" s="1647">
        <v>2779.6</v>
      </c>
      <c r="S20" s="1647"/>
      <c r="T20" s="1647"/>
      <c r="U20" s="143"/>
      <c r="V20" s="1648">
        <v>2740.9</v>
      </c>
      <c r="W20" s="1648"/>
      <c r="X20" s="1648"/>
      <c r="Y20" s="1300"/>
      <c r="Z20" s="4"/>
    </row>
    <row r="21" spans="1:34" ht="14.25" customHeight="1">
      <c r="A21" s="4"/>
      <c r="B21" s="354"/>
      <c r="C21" s="145" t="s">
        <v>200</v>
      </c>
      <c r="D21" s="20"/>
      <c r="E21" s="8"/>
      <c r="F21" s="1647">
        <v>2231.4</v>
      </c>
      <c r="G21" s="1647"/>
      <c r="H21" s="1647"/>
      <c r="I21" s="143"/>
      <c r="J21" s="1647">
        <v>2275.5</v>
      </c>
      <c r="K21" s="1647"/>
      <c r="L21" s="1647"/>
      <c r="M21" s="143"/>
      <c r="N21" s="1647">
        <v>2285.6999999999998</v>
      </c>
      <c r="O21" s="1647"/>
      <c r="P21" s="1647"/>
      <c r="Q21" s="143"/>
      <c r="R21" s="1647">
        <v>2263.1999999999998</v>
      </c>
      <c r="S21" s="1647"/>
      <c r="T21" s="1647"/>
      <c r="U21" s="143"/>
      <c r="V21" s="1648">
        <v>2250.1999999999998</v>
      </c>
      <c r="W21" s="1648"/>
      <c r="X21" s="1648"/>
      <c r="Y21" s="1300"/>
      <c r="Z21" s="4"/>
    </row>
    <row r="22" spans="1:34" s="897" customFormat="1" ht="19.5" customHeight="1">
      <c r="A22" s="896"/>
      <c r="B22" s="1315"/>
      <c r="C22" s="1649" t="s">
        <v>616</v>
      </c>
      <c r="D22" s="1649"/>
      <c r="E22" s="348"/>
      <c r="F22" s="1652">
        <v>60.8</v>
      </c>
      <c r="G22" s="1652"/>
      <c r="H22" s="1652"/>
      <c r="I22" s="1316"/>
      <c r="J22" s="1652">
        <v>61.2</v>
      </c>
      <c r="K22" s="1652"/>
      <c r="L22" s="1652"/>
      <c r="M22" s="1316"/>
      <c r="N22" s="1652">
        <v>61.3</v>
      </c>
      <c r="O22" s="1652"/>
      <c r="P22" s="1652"/>
      <c r="Q22" s="1316"/>
      <c r="R22" s="1652">
        <v>60.5</v>
      </c>
      <c r="S22" s="1652"/>
      <c r="T22" s="1652"/>
      <c r="U22" s="1316"/>
      <c r="V22" s="1653">
        <v>60.1</v>
      </c>
      <c r="W22" s="1653"/>
      <c r="X22" s="1653"/>
      <c r="Y22" s="1317"/>
      <c r="Z22" s="896"/>
    </row>
    <row r="23" spans="1:34" ht="14.25" customHeight="1">
      <c r="A23" s="4"/>
      <c r="B23" s="354"/>
      <c r="C23" s="145" t="s">
        <v>80</v>
      </c>
      <c r="D23" s="20"/>
      <c r="E23" s="8"/>
      <c r="F23" s="1647">
        <v>66.900000000000006</v>
      </c>
      <c r="G23" s="1647"/>
      <c r="H23" s="1647"/>
      <c r="I23" s="142"/>
      <c r="J23" s="1647">
        <v>67.400000000000006</v>
      </c>
      <c r="K23" s="1647"/>
      <c r="L23" s="1647"/>
      <c r="M23" s="142"/>
      <c r="N23" s="1647">
        <v>67.7</v>
      </c>
      <c r="O23" s="1647"/>
      <c r="P23" s="1647"/>
      <c r="Q23" s="142"/>
      <c r="R23" s="1647">
        <v>66.599999999999994</v>
      </c>
      <c r="S23" s="1647"/>
      <c r="T23" s="1647"/>
      <c r="U23" s="142"/>
      <c r="V23" s="1648">
        <v>66.2</v>
      </c>
      <c r="W23" s="1648"/>
      <c r="X23" s="1648"/>
      <c r="Y23" s="1300"/>
      <c r="Z23" s="4"/>
    </row>
    <row r="24" spans="1:34" ht="14.25" customHeight="1">
      <c r="A24" s="4"/>
      <c r="B24" s="354"/>
      <c r="C24" s="145" t="s">
        <v>79</v>
      </c>
      <c r="D24" s="20"/>
      <c r="E24" s="8"/>
      <c r="F24" s="1647">
        <v>55.2</v>
      </c>
      <c r="G24" s="1647"/>
      <c r="H24" s="1647"/>
      <c r="I24" s="142"/>
      <c r="J24" s="1647">
        <v>55.5</v>
      </c>
      <c r="K24" s="1647"/>
      <c r="L24" s="1647"/>
      <c r="M24" s="142"/>
      <c r="N24" s="1647">
        <v>55.5</v>
      </c>
      <c r="O24" s="1647"/>
      <c r="P24" s="1647"/>
      <c r="Q24" s="142"/>
      <c r="R24" s="1647">
        <v>55</v>
      </c>
      <c r="S24" s="1647"/>
      <c r="T24" s="1647"/>
      <c r="U24" s="142"/>
      <c r="V24" s="1648">
        <v>54.5</v>
      </c>
      <c r="W24" s="1648"/>
      <c r="X24" s="1648"/>
      <c r="Y24" s="1300"/>
      <c r="Z24" s="4"/>
    </row>
    <row r="25" spans="1:34" ht="19.5" customHeight="1">
      <c r="A25" s="4"/>
      <c r="B25" s="354"/>
      <c r="C25" s="145" t="s">
        <v>214</v>
      </c>
      <c r="D25" s="20"/>
      <c r="E25" s="8"/>
      <c r="F25" s="1647">
        <v>73.8</v>
      </c>
      <c r="G25" s="1647"/>
      <c r="H25" s="1647"/>
      <c r="I25" s="142"/>
      <c r="J25" s="1647">
        <v>74.099999999999994</v>
      </c>
      <c r="K25" s="1647"/>
      <c r="L25" s="1647"/>
      <c r="M25" s="142"/>
      <c r="N25" s="1647">
        <v>74.3</v>
      </c>
      <c r="O25" s="1647"/>
      <c r="P25" s="1647"/>
      <c r="Q25" s="142"/>
      <c r="R25" s="1647">
        <v>73.599999999999994</v>
      </c>
      <c r="S25" s="1647"/>
      <c r="T25" s="1647"/>
      <c r="U25" s="142"/>
      <c r="V25" s="1648">
        <v>73.3</v>
      </c>
      <c r="W25" s="1648"/>
      <c r="X25" s="1648"/>
      <c r="Y25" s="1300"/>
      <c r="Z25" s="4"/>
    </row>
    <row r="26" spans="1:34" ht="14.25" customHeight="1">
      <c r="A26" s="4"/>
      <c r="B26" s="354"/>
      <c r="C26" s="145" t="s">
        <v>198</v>
      </c>
      <c r="D26" s="20"/>
      <c r="E26" s="8"/>
      <c r="F26" s="1647">
        <v>37.5</v>
      </c>
      <c r="G26" s="1647"/>
      <c r="H26" s="1647"/>
      <c r="I26" s="142"/>
      <c r="J26" s="1647">
        <v>37.200000000000003</v>
      </c>
      <c r="K26" s="1647"/>
      <c r="L26" s="1647"/>
      <c r="M26" s="142"/>
      <c r="N26" s="1647">
        <v>39.9</v>
      </c>
      <c r="O26" s="1647"/>
      <c r="P26" s="1647"/>
      <c r="Q26" s="142"/>
      <c r="R26" s="1647">
        <v>36.799999999999997</v>
      </c>
      <c r="S26" s="1647"/>
      <c r="T26" s="1647"/>
      <c r="U26" s="142"/>
      <c r="V26" s="1648">
        <v>35.700000000000003</v>
      </c>
      <c r="W26" s="1648"/>
      <c r="X26" s="1648"/>
      <c r="Y26" s="1300"/>
      <c r="Z26" s="4"/>
    </row>
    <row r="27" spans="1:34" ht="14.25" customHeight="1">
      <c r="A27" s="4"/>
      <c r="B27" s="354"/>
      <c r="C27" s="145" t="s">
        <v>199</v>
      </c>
      <c r="D27" s="8"/>
      <c r="E27" s="8"/>
      <c r="F27" s="1654">
        <v>90.8</v>
      </c>
      <c r="G27" s="1654"/>
      <c r="H27" s="1654"/>
      <c r="I27" s="142"/>
      <c r="J27" s="1654">
        <v>90.9</v>
      </c>
      <c r="K27" s="1654"/>
      <c r="L27" s="1654"/>
      <c r="M27" s="142"/>
      <c r="N27" s="1654">
        <v>90.3</v>
      </c>
      <c r="O27" s="1654"/>
      <c r="P27" s="1654"/>
      <c r="Q27" s="142"/>
      <c r="R27" s="1654">
        <v>90.2</v>
      </c>
      <c r="S27" s="1654"/>
      <c r="T27" s="1654"/>
      <c r="U27" s="142"/>
      <c r="V27" s="1655">
        <v>89.8</v>
      </c>
      <c r="W27" s="1655"/>
      <c r="X27" s="1655"/>
      <c r="Y27" s="1300"/>
      <c r="Z27" s="4"/>
    </row>
    <row r="28" spans="1:34" ht="14.25" customHeight="1">
      <c r="A28" s="4"/>
      <c r="B28" s="354"/>
      <c r="C28" s="145" t="s">
        <v>200</v>
      </c>
      <c r="D28" s="8"/>
      <c r="E28" s="8"/>
      <c r="F28" s="1654">
        <v>46.8</v>
      </c>
      <c r="G28" s="1654"/>
      <c r="H28" s="1654"/>
      <c r="I28" s="142"/>
      <c r="J28" s="1654">
        <v>47.6</v>
      </c>
      <c r="K28" s="1654"/>
      <c r="L28" s="1654"/>
      <c r="M28" s="142"/>
      <c r="N28" s="1654">
        <v>47.7</v>
      </c>
      <c r="O28" s="1654"/>
      <c r="P28" s="1654"/>
      <c r="Q28" s="142"/>
      <c r="R28" s="1654">
        <v>47.1</v>
      </c>
      <c r="S28" s="1654"/>
      <c r="T28" s="1654"/>
      <c r="U28" s="142"/>
      <c r="V28" s="1655">
        <v>46.9</v>
      </c>
      <c r="W28" s="1655"/>
      <c r="X28" s="1655"/>
      <c r="Y28" s="1300"/>
      <c r="Z28" s="4"/>
    </row>
    <row r="29" spans="1:34" ht="13.5" customHeight="1">
      <c r="A29" s="4"/>
      <c r="B29" s="354"/>
      <c r="C29" s="144" t="s">
        <v>217</v>
      </c>
      <c r="D29" s="8"/>
      <c r="E29" s="142"/>
      <c r="F29" s="142"/>
      <c r="G29" s="142"/>
      <c r="H29" s="142"/>
      <c r="I29" s="1318"/>
      <c r="J29" s="142"/>
      <c r="K29" s="142"/>
      <c r="L29" s="142"/>
      <c r="M29" s="142"/>
      <c r="N29" s="142"/>
      <c r="O29" s="142"/>
      <c r="P29" s="142"/>
      <c r="Q29" s="142"/>
      <c r="R29" s="142"/>
      <c r="S29" s="142"/>
      <c r="T29" s="142"/>
      <c r="U29" s="142"/>
      <c r="V29" s="142"/>
      <c r="W29" s="142"/>
      <c r="X29" s="142"/>
      <c r="Y29" s="1300"/>
      <c r="Z29" s="4"/>
    </row>
    <row r="30" spans="1:34" ht="10.5" customHeight="1" thickBot="1">
      <c r="A30" s="4"/>
      <c r="B30" s="354"/>
      <c r="C30" s="911"/>
      <c r="D30" s="1300"/>
      <c r="E30" s="1300"/>
      <c r="F30" s="1300"/>
      <c r="G30" s="1300"/>
      <c r="H30" s="1300"/>
      <c r="I30" s="1300"/>
      <c r="J30" s="1300"/>
      <c r="K30" s="1300"/>
      <c r="L30" s="1300"/>
      <c r="M30" s="1300"/>
      <c r="N30" s="1300"/>
      <c r="O30" s="1300"/>
      <c r="P30" s="1300"/>
      <c r="Q30" s="1300"/>
      <c r="R30" s="1300"/>
      <c r="S30" s="1300"/>
      <c r="T30" s="1300"/>
      <c r="U30" s="1300"/>
      <c r="V30" s="1641"/>
      <c r="W30" s="1641"/>
      <c r="X30" s="1641"/>
      <c r="Y30" s="1300"/>
      <c r="Z30" s="4"/>
      <c r="AA30" s="1314"/>
      <c r="AB30" s="1314"/>
      <c r="AC30" s="1314"/>
      <c r="AE30" s="1314"/>
      <c r="AF30" s="1314"/>
      <c r="AG30" s="1314"/>
      <c r="AH30" s="1314"/>
    </row>
    <row r="31" spans="1:34" s="12" customFormat="1" ht="13.5" customHeight="1" thickBot="1">
      <c r="A31" s="11"/>
      <c r="B31" s="353"/>
      <c r="C31" s="615" t="s">
        <v>617</v>
      </c>
      <c r="D31" s="983"/>
      <c r="E31" s="983"/>
      <c r="F31" s="983"/>
      <c r="G31" s="983"/>
      <c r="H31" s="983"/>
      <c r="I31" s="983"/>
      <c r="J31" s="983"/>
      <c r="K31" s="983"/>
      <c r="L31" s="983"/>
      <c r="M31" s="983"/>
      <c r="N31" s="983"/>
      <c r="O31" s="983"/>
      <c r="P31" s="983"/>
      <c r="Q31" s="983"/>
      <c r="R31" s="983"/>
      <c r="S31" s="983"/>
      <c r="T31" s="983"/>
      <c r="U31" s="983"/>
      <c r="V31" s="983"/>
      <c r="W31" s="983"/>
      <c r="X31" s="984"/>
      <c r="Y31" s="1300"/>
      <c r="Z31" s="11"/>
    </row>
    <row r="32" spans="1:34" s="12" customFormat="1" ht="6" customHeight="1">
      <c r="A32" s="11"/>
      <c r="B32" s="353"/>
      <c r="C32" s="1657" t="s">
        <v>201</v>
      </c>
      <c r="D32" s="1657"/>
      <c r="E32" s="19"/>
      <c r="F32" s="19"/>
      <c r="G32" s="19"/>
      <c r="H32" s="19"/>
      <c r="I32" s="19"/>
      <c r="J32" s="19"/>
      <c r="K32" s="19"/>
      <c r="L32" s="19"/>
      <c r="M32" s="19"/>
      <c r="N32" s="19"/>
      <c r="O32" s="19"/>
      <c r="P32" s="19"/>
      <c r="Q32" s="19"/>
      <c r="R32" s="19"/>
      <c r="S32" s="19"/>
      <c r="T32" s="19"/>
      <c r="U32" s="19"/>
      <c r="V32" s="19"/>
      <c r="W32" s="19"/>
      <c r="X32" s="19"/>
      <c r="Y32" s="1300"/>
      <c r="Z32" s="11"/>
    </row>
    <row r="33" spans="1:26" ht="13.5" customHeight="1">
      <c r="A33" s="4"/>
      <c r="B33" s="354"/>
      <c r="C33" s="1657"/>
      <c r="D33" s="1657"/>
      <c r="E33" s="18"/>
      <c r="F33" s="1646">
        <v>2012</v>
      </c>
      <c r="G33" s="1646"/>
      <c r="H33" s="1646"/>
      <c r="I33" s="1646"/>
      <c r="J33" s="1646"/>
      <c r="K33" s="1646"/>
      <c r="L33" s="1646"/>
      <c r="M33" s="1646"/>
      <c r="N33" s="1646"/>
      <c r="O33" s="1646"/>
      <c r="P33" s="1646"/>
      <c r="Q33" s="1646"/>
      <c r="R33" s="1646"/>
      <c r="S33" s="1646"/>
      <c r="T33" s="1646"/>
      <c r="U33" s="1280"/>
      <c r="V33" s="1645">
        <v>2013</v>
      </c>
      <c r="W33" s="1645"/>
      <c r="X33" s="1645"/>
      <c r="Y33" s="1300"/>
      <c r="Z33" s="4"/>
    </row>
    <row r="34" spans="1:26">
      <c r="A34" s="4"/>
      <c r="B34" s="354"/>
      <c r="C34" s="1304"/>
      <c r="D34" s="1304"/>
      <c r="E34" s="1319"/>
      <c r="F34" s="1644" t="s">
        <v>222</v>
      </c>
      <c r="G34" s="1644"/>
      <c r="H34" s="1644"/>
      <c r="I34" s="143"/>
      <c r="J34" s="1644" t="s">
        <v>223</v>
      </c>
      <c r="K34" s="1644"/>
      <c r="L34" s="1644"/>
      <c r="M34" s="1303"/>
      <c r="N34" s="1644" t="s">
        <v>224</v>
      </c>
      <c r="O34" s="1644"/>
      <c r="P34" s="1644"/>
      <c r="Q34" s="1303"/>
      <c r="R34" s="1644" t="s">
        <v>221</v>
      </c>
      <c r="S34" s="1644"/>
      <c r="T34" s="1644"/>
      <c r="U34" s="1303"/>
      <c r="V34" s="1644" t="s">
        <v>222</v>
      </c>
      <c r="W34" s="1644"/>
      <c r="X34" s="1644"/>
      <c r="Y34" s="1300"/>
      <c r="Z34" s="4"/>
    </row>
    <row r="35" spans="1:26">
      <c r="A35" s="4"/>
      <c r="B35" s="354"/>
      <c r="C35" s="1304"/>
      <c r="D35" s="1304"/>
      <c r="E35" s="1319"/>
      <c r="F35" s="1282" t="s">
        <v>202</v>
      </c>
      <c r="G35" s="902"/>
      <c r="H35" s="1282" t="s">
        <v>135</v>
      </c>
      <c r="I35" s="1303"/>
      <c r="J35" s="1288" t="s">
        <v>202</v>
      </c>
      <c r="K35" s="902"/>
      <c r="L35" s="1282" t="s">
        <v>135</v>
      </c>
      <c r="M35" s="1075"/>
      <c r="N35" s="1282" t="s">
        <v>202</v>
      </c>
      <c r="O35" s="902"/>
      <c r="P35" s="1282" t="s">
        <v>135</v>
      </c>
      <c r="Q35" s="1320"/>
      <c r="R35" s="1288" t="s">
        <v>202</v>
      </c>
      <c r="S35" s="902"/>
      <c r="T35" s="1288" t="s">
        <v>135</v>
      </c>
      <c r="U35" s="142"/>
      <c r="V35" s="1288" t="s">
        <v>202</v>
      </c>
      <c r="W35" s="902"/>
      <c r="X35" s="1288" t="s">
        <v>135</v>
      </c>
      <c r="Y35" s="1300"/>
      <c r="Z35" s="4"/>
    </row>
    <row r="36" spans="1:26" ht="3" customHeight="1">
      <c r="A36" s="4"/>
      <c r="B36" s="354"/>
      <c r="C36" s="1304"/>
      <c r="D36" s="1304"/>
      <c r="E36" s="1319"/>
      <c r="F36" s="1303"/>
      <c r="G36" s="1303"/>
      <c r="H36" s="1303"/>
      <c r="I36" s="1321"/>
      <c r="J36" s="1303"/>
      <c r="K36" s="1303"/>
      <c r="L36" s="1303"/>
      <c r="M36" s="1322"/>
      <c r="N36" s="1303"/>
      <c r="O36" s="1303"/>
      <c r="P36" s="1303"/>
      <c r="Q36" s="915"/>
      <c r="R36" s="1283"/>
      <c r="S36" s="915"/>
      <c r="T36" s="1303"/>
      <c r="U36" s="915"/>
      <c r="V36" s="1283"/>
      <c r="W36" s="915"/>
      <c r="X36" s="1303"/>
      <c r="Y36" s="1300"/>
      <c r="Z36" s="4"/>
    </row>
    <row r="37" spans="1:26" ht="12" customHeight="1">
      <c r="A37" s="4"/>
      <c r="B37" s="354"/>
      <c r="C37" s="1649" t="s">
        <v>2</v>
      </c>
      <c r="D37" s="1649"/>
      <c r="E37" s="1323"/>
      <c r="F37" s="1100">
        <v>10606.7</v>
      </c>
      <c r="G37" s="1100"/>
      <c r="H37" s="1100">
        <v>100</v>
      </c>
      <c r="I37" s="1100"/>
      <c r="J37" s="571">
        <v>10600.8</v>
      </c>
      <c r="K37" s="1100"/>
      <c r="L37" s="1100">
        <v>100</v>
      </c>
      <c r="M37" s="1100"/>
      <c r="N37" s="571">
        <v>10598</v>
      </c>
      <c r="O37" s="1100"/>
      <c r="P37" s="1100">
        <v>100</v>
      </c>
      <c r="Q37" s="1100"/>
      <c r="R37" s="571">
        <v>10594.5</v>
      </c>
      <c r="S37" s="1100"/>
      <c r="T37" s="1100">
        <v>100</v>
      </c>
      <c r="U37" s="1100"/>
      <c r="V37" s="571">
        <v>10521.4</v>
      </c>
      <c r="W37" s="1100"/>
      <c r="X37" s="1100">
        <v>100</v>
      </c>
      <c r="Y37" s="1300"/>
      <c r="Z37" s="4"/>
    </row>
    <row r="38" spans="1:26" ht="12" customHeight="1">
      <c r="A38" s="4"/>
      <c r="B38" s="354"/>
      <c r="C38" s="266"/>
      <c r="D38" s="266" t="s">
        <v>219</v>
      </c>
      <c r="E38" s="1319"/>
      <c r="F38" s="1101">
        <v>1592.8</v>
      </c>
      <c r="G38" s="1101"/>
      <c r="H38" s="1101">
        <v>15.016923265483136</v>
      </c>
      <c r="I38" s="1324"/>
      <c r="J38" s="1102">
        <v>1589.7</v>
      </c>
      <c r="K38" s="1101"/>
      <c r="L38" s="1101">
        <v>14.996038034865295</v>
      </c>
      <c r="M38" s="1324"/>
      <c r="N38" s="1102">
        <v>1587.1</v>
      </c>
      <c r="O38" s="1101"/>
      <c r="P38" s="1101">
        <v>14.97546706925835</v>
      </c>
      <c r="Q38" s="1324"/>
      <c r="R38" s="1102">
        <v>1584.4</v>
      </c>
      <c r="S38" s="1101"/>
      <c r="T38" s="1101">
        <v>14.954929444523103</v>
      </c>
      <c r="U38" s="1324"/>
      <c r="V38" s="1102">
        <v>1559.9</v>
      </c>
      <c r="W38" s="1101"/>
      <c r="X38" s="1101">
        <v>14.825973729731787</v>
      </c>
      <c r="Y38" s="1300"/>
      <c r="Z38" s="4"/>
    </row>
    <row r="39" spans="1:26" ht="12" customHeight="1">
      <c r="A39" s="4"/>
      <c r="B39" s="354"/>
      <c r="C39" s="266"/>
      <c r="D39" s="266" t="s">
        <v>618</v>
      </c>
      <c r="E39" s="1319"/>
      <c r="F39" s="1101">
        <v>1962.1</v>
      </c>
      <c r="G39" s="1101"/>
      <c r="H39" s="1101">
        <v>18.498684793573872</v>
      </c>
      <c r="I39" s="1324"/>
      <c r="J39" s="1102">
        <v>1969.2</v>
      </c>
      <c r="K39" s="1101"/>
      <c r="L39" s="1101">
        <v>18.575956531582523</v>
      </c>
      <c r="M39" s="1324"/>
      <c r="N39" s="1102">
        <v>1976.9</v>
      </c>
      <c r="O39" s="1101"/>
      <c r="P39" s="1101">
        <v>18.653519531987168</v>
      </c>
      <c r="Q39" s="1324"/>
      <c r="R39" s="1102">
        <v>1984.4</v>
      </c>
      <c r="S39" s="1101"/>
      <c r="T39" s="1101">
        <v>18.730473358818255</v>
      </c>
      <c r="U39" s="1324"/>
      <c r="V39" s="1102">
        <v>1978.6</v>
      </c>
      <c r="W39" s="1101"/>
      <c r="X39" s="1101">
        <v>18.8054821601688</v>
      </c>
      <c r="Y39" s="1300"/>
      <c r="Z39" s="4"/>
    </row>
    <row r="40" spans="1:26" s="901" customFormat="1" ht="18" customHeight="1">
      <c r="A40" s="900"/>
      <c r="B40" s="953"/>
      <c r="C40" s="266" t="s">
        <v>234</v>
      </c>
      <c r="D40" s="266"/>
      <c r="E40" s="115"/>
      <c r="F40" s="1101">
        <v>3726.5</v>
      </c>
      <c r="G40" s="1101"/>
      <c r="H40" s="1101">
        <v>35.133453383238894</v>
      </c>
      <c r="I40" s="1101"/>
      <c r="J40" s="1102">
        <v>3723.8</v>
      </c>
      <c r="K40" s="1101"/>
      <c r="L40" s="1101">
        <v>35.127537544336278</v>
      </c>
      <c r="M40" s="1101"/>
      <c r="N40" s="1102">
        <v>3722.1</v>
      </c>
      <c r="O40" s="1101"/>
      <c r="P40" s="1101">
        <v>35.120777505189658</v>
      </c>
      <c r="Q40" s="1101"/>
      <c r="R40" s="1102">
        <v>3719.7</v>
      </c>
      <c r="S40" s="1101"/>
      <c r="T40" s="1101">
        <v>35.109726745009198</v>
      </c>
      <c r="U40" s="1101"/>
      <c r="V40" s="1102">
        <v>3686.9</v>
      </c>
      <c r="W40" s="1101"/>
      <c r="X40" s="1101">
        <v>35.041914574106109</v>
      </c>
      <c r="Y40" s="899"/>
      <c r="Z40" s="900"/>
    </row>
    <row r="41" spans="1:26" ht="12" customHeight="1">
      <c r="A41" s="4"/>
      <c r="B41" s="354"/>
      <c r="C41" s="266"/>
      <c r="D41" s="138" t="s">
        <v>219</v>
      </c>
      <c r="E41" s="115"/>
      <c r="F41" s="1103">
        <v>551.79999999999995</v>
      </c>
      <c r="G41" s="1103"/>
      <c r="H41" s="1103">
        <v>14.807460083187976</v>
      </c>
      <c r="I41" s="1103"/>
      <c r="J41" s="1104">
        <v>548.79999999999995</v>
      </c>
      <c r="K41" s="1103"/>
      <c r="L41" s="1103">
        <v>14.737633600085932</v>
      </c>
      <c r="M41" s="1103"/>
      <c r="N41" s="1104">
        <v>546</v>
      </c>
      <c r="O41" s="1103"/>
      <c r="P41" s="1103">
        <v>14.669138389618762</v>
      </c>
      <c r="Q41" s="1103"/>
      <c r="R41" s="1104">
        <v>543.1</v>
      </c>
      <c r="S41" s="1103"/>
      <c r="T41" s="1103">
        <v>14.600639836545959</v>
      </c>
      <c r="U41" s="1103"/>
      <c r="V41" s="1104">
        <v>533.20000000000005</v>
      </c>
      <c r="W41" s="1103"/>
      <c r="X41" s="1103">
        <v>14.462014158235917</v>
      </c>
      <c r="Y41" s="1300"/>
      <c r="Z41" s="4"/>
    </row>
    <row r="42" spans="1:26" ht="12" customHeight="1">
      <c r="A42" s="4"/>
      <c r="B42" s="354"/>
      <c r="C42" s="266"/>
      <c r="D42" s="138" t="s">
        <v>618</v>
      </c>
      <c r="E42" s="115"/>
      <c r="F42" s="1103">
        <v>616.6</v>
      </c>
      <c r="G42" s="1103"/>
      <c r="H42" s="1103">
        <v>16.546357171608751</v>
      </c>
      <c r="I42" s="1103"/>
      <c r="J42" s="1104">
        <v>619.9</v>
      </c>
      <c r="K42" s="1103"/>
      <c r="L42" s="1103">
        <v>16.646973521671409</v>
      </c>
      <c r="M42" s="1103"/>
      <c r="N42" s="1104">
        <v>623.29999999999995</v>
      </c>
      <c r="O42" s="1103"/>
      <c r="P42" s="1103">
        <v>16.745923000456731</v>
      </c>
      <c r="Q42" s="1103"/>
      <c r="R42" s="1104">
        <v>626.70000000000005</v>
      </c>
      <c r="S42" s="1103"/>
      <c r="T42" s="1103">
        <v>16.848132913944674</v>
      </c>
      <c r="U42" s="1103"/>
      <c r="V42" s="1104">
        <v>621.4</v>
      </c>
      <c r="W42" s="1103"/>
      <c r="X42" s="1103">
        <v>16.854267813067889</v>
      </c>
      <c r="Y42" s="1300"/>
      <c r="Z42" s="4"/>
    </row>
    <row r="43" spans="1:26" s="901" customFormat="1" ht="18" customHeight="1">
      <c r="A43" s="900"/>
      <c r="B43" s="953"/>
      <c r="C43" s="266" t="s">
        <v>235</v>
      </c>
      <c r="D43" s="266"/>
      <c r="E43" s="115"/>
      <c r="F43" s="1101">
        <v>2361.5</v>
      </c>
      <c r="G43" s="1101"/>
      <c r="H43" s="1101">
        <v>22.264229213610264</v>
      </c>
      <c r="I43" s="1101"/>
      <c r="J43" s="1102">
        <v>2358.6999999999998</v>
      </c>
      <c r="K43" s="1101"/>
      <c r="L43" s="1101">
        <v>22.250207531507055</v>
      </c>
      <c r="M43" s="1101"/>
      <c r="N43" s="1102">
        <v>2356.6999999999998</v>
      </c>
      <c r="O43" s="1101"/>
      <c r="P43" s="1101">
        <v>22.237214568786563</v>
      </c>
      <c r="Q43" s="1101"/>
      <c r="R43" s="1102">
        <v>2354.3000000000002</v>
      </c>
      <c r="S43" s="1101"/>
      <c r="T43" s="1101">
        <v>22.221907593562698</v>
      </c>
      <c r="U43" s="1101"/>
      <c r="V43" s="1102">
        <v>2339.1</v>
      </c>
      <c r="W43" s="1101"/>
      <c r="X43" s="1101">
        <v>22.231832265668068</v>
      </c>
      <c r="Y43" s="899"/>
      <c r="Z43" s="900"/>
    </row>
    <row r="44" spans="1:26" ht="12" customHeight="1">
      <c r="A44" s="4"/>
      <c r="B44" s="354"/>
      <c r="C44" s="266"/>
      <c r="D44" s="138" t="s">
        <v>219</v>
      </c>
      <c r="E44" s="115"/>
      <c r="F44" s="1103">
        <v>319</v>
      </c>
      <c r="G44" s="1103"/>
      <c r="H44" s="1103">
        <v>13.508363328392969</v>
      </c>
      <c r="I44" s="1103"/>
      <c r="J44" s="1104">
        <v>318</v>
      </c>
      <c r="K44" s="1103"/>
      <c r="L44" s="1103">
        <v>13.482002798151523</v>
      </c>
      <c r="M44" s="1103"/>
      <c r="N44" s="1104">
        <v>317</v>
      </c>
      <c r="O44" s="1103"/>
      <c r="P44" s="1103">
        <v>13.451012008316715</v>
      </c>
      <c r="Q44" s="1103"/>
      <c r="R44" s="1104">
        <v>316</v>
      </c>
      <c r="S44" s="1103"/>
      <c r="T44" s="1103">
        <v>13.422248651403812</v>
      </c>
      <c r="U44" s="1103"/>
      <c r="V44" s="1104">
        <v>310</v>
      </c>
      <c r="W44" s="1103"/>
      <c r="X44" s="1103">
        <v>13.252960540378778</v>
      </c>
      <c r="Y44" s="1300"/>
      <c r="Z44" s="4"/>
    </row>
    <row r="45" spans="1:26" ht="12" customHeight="1">
      <c r="A45" s="4"/>
      <c r="B45" s="354"/>
      <c r="C45" s="266"/>
      <c r="D45" s="138" t="s">
        <v>618</v>
      </c>
      <c r="E45" s="115"/>
      <c r="F45" s="1103">
        <v>499.3</v>
      </c>
      <c r="G45" s="1103"/>
      <c r="H45" s="1103">
        <v>21.143341096760533</v>
      </c>
      <c r="I45" s="1103"/>
      <c r="J45" s="1104">
        <v>500.1</v>
      </c>
      <c r="K45" s="1103"/>
      <c r="L45" s="1103">
        <v>21.202357230677919</v>
      </c>
      <c r="M45" s="1103"/>
      <c r="N45" s="1104">
        <v>501.1</v>
      </c>
      <c r="O45" s="1103"/>
      <c r="P45" s="1103">
        <v>21.262782704629359</v>
      </c>
      <c r="Q45" s="1103"/>
      <c r="R45" s="1104">
        <v>501.9</v>
      </c>
      <c r="S45" s="1103"/>
      <c r="T45" s="1103">
        <v>21.318438601707513</v>
      </c>
      <c r="U45" s="1103"/>
      <c r="V45" s="1104">
        <v>499.6</v>
      </c>
      <c r="W45" s="1103"/>
      <c r="X45" s="1103">
        <v>21.358642212816896</v>
      </c>
      <c r="Y45" s="1300"/>
      <c r="Z45" s="4"/>
    </row>
    <row r="46" spans="1:26" s="901" customFormat="1" ht="18" customHeight="1">
      <c r="A46" s="900"/>
      <c r="B46" s="953"/>
      <c r="C46" s="266" t="s">
        <v>67</v>
      </c>
      <c r="D46" s="266"/>
      <c r="E46" s="115"/>
      <c r="F46" s="1101">
        <v>2844.7</v>
      </c>
      <c r="G46" s="1101"/>
      <c r="H46" s="1101">
        <v>26.81984028962825</v>
      </c>
      <c r="I46" s="1101"/>
      <c r="J46" s="1102">
        <v>2845.7</v>
      </c>
      <c r="K46" s="1101"/>
      <c r="L46" s="1101">
        <v>26.844200437702813</v>
      </c>
      <c r="M46" s="1101"/>
      <c r="N46" s="1102">
        <v>2847.5</v>
      </c>
      <c r="O46" s="1101"/>
      <c r="P46" s="1101">
        <v>26.868277033402528</v>
      </c>
      <c r="Q46" s="1101"/>
      <c r="R46" s="1102">
        <v>2849.3</v>
      </c>
      <c r="S46" s="1101"/>
      <c r="T46" s="1101">
        <v>26.894143187502952</v>
      </c>
      <c r="U46" s="1101"/>
      <c r="V46" s="1102">
        <v>2832.2</v>
      </c>
      <c r="W46" s="1101"/>
      <c r="X46" s="1101">
        <v>26.918470925922406</v>
      </c>
      <c r="Y46" s="899"/>
      <c r="Z46" s="900"/>
    </row>
    <row r="47" spans="1:26" ht="12" customHeight="1">
      <c r="A47" s="4"/>
      <c r="B47" s="354"/>
      <c r="C47" s="266"/>
      <c r="D47" s="138" t="s">
        <v>219</v>
      </c>
      <c r="E47" s="115"/>
      <c r="F47" s="1103">
        <v>466.5</v>
      </c>
      <c r="G47" s="1103"/>
      <c r="H47" s="1103">
        <v>16.398917284775198</v>
      </c>
      <c r="I47" s="1103"/>
      <c r="J47" s="1104">
        <v>467.6</v>
      </c>
      <c r="K47" s="1103"/>
      <c r="L47" s="1103">
        <v>16.431809396633522</v>
      </c>
      <c r="M47" s="1103"/>
      <c r="N47" s="1104">
        <v>468.9</v>
      </c>
      <c r="O47" s="1103"/>
      <c r="P47" s="1103">
        <v>16.467076382791923</v>
      </c>
      <c r="Q47" s="1103"/>
      <c r="R47" s="1104">
        <v>470.2</v>
      </c>
      <c r="S47" s="1103"/>
      <c r="T47" s="1103">
        <v>16.502298810234091</v>
      </c>
      <c r="U47" s="1103"/>
      <c r="V47" s="1104">
        <v>464</v>
      </c>
      <c r="W47" s="1103"/>
      <c r="X47" s="1103">
        <v>16.383023797754397</v>
      </c>
      <c r="Y47" s="1300"/>
      <c r="Z47" s="4"/>
    </row>
    <row r="48" spans="1:26" ht="12" customHeight="1">
      <c r="A48" s="4"/>
      <c r="B48" s="354"/>
      <c r="C48" s="266"/>
      <c r="D48" s="138" t="s">
        <v>618</v>
      </c>
      <c r="E48" s="115"/>
      <c r="F48" s="1103">
        <v>525.6</v>
      </c>
      <c r="G48" s="1103"/>
      <c r="H48" s="1103">
        <v>18.4764650050972</v>
      </c>
      <c r="I48" s="1103"/>
      <c r="J48" s="1104">
        <v>528.70000000000005</v>
      </c>
      <c r="K48" s="1103"/>
      <c r="L48" s="1103">
        <v>18.578908528657276</v>
      </c>
      <c r="M48" s="1103"/>
      <c r="N48" s="1104">
        <v>531.9</v>
      </c>
      <c r="O48" s="1103"/>
      <c r="P48" s="1103">
        <v>18.679543459174713</v>
      </c>
      <c r="Q48" s="1103"/>
      <c r="R48" s="1104">
        <v>535.20000000000005</v>
      </c>
      <c r="S48" s="1103"/>
      <c r="T48" s="1103">
        <v>18.783560874600781</v>
      </c>
      <c r="U48" s="1103"/>
      <c r="V48" s="1104">
        <v>536.9</v>
      </c>
      <c r="W48" s="1103"/>
      <c r="X48" s="1103">
        <v>18.956994562530895</v>
      </c>
      <c r="Y48" s="1300"/>
      <c r="Z48" s="4"/>
    </row>
    <row r="49" spans="1:26" s="901" customFormat="1" ht="18" customHeight="1">
      <c r="A49" s="900"/>
      <c r="B49" s="953"/>
      <c r="C49" s="266" t="s">
        <v>237</v>
      </c>
      <c r="D49" s="266"/>
      <c r="E49" s="115"/>
      <c r="F49" s="1101">
        <v>742.3</v>
      </c>
      <c r="G49" s="1101"/>
      <c r="H49" s="1101">
        <v>6.9984066674837599</v>
      </c>
      <c r="I49" s="1101"/>
      <c r="J49" s="1102">
        <v>740.9</v>
      </c>
      <c r="K49" s="1101"/>
      <c r="L49" s="1101">
        <v>6.9890951626292361</v>
      </c>
      <c r="M49" s="1101"/>
      <c r="N49" s="1102">
        <v>739.7</v>
      </c>
      <c r="O49" s="1101"/>
      <c r="P49" s="1101">
        <v>6.9796187959992455</v>
      </c>
      <c r="Q49" s="1101"/>
      <c r="R49" s="1102">
        <v>738.6</v>
      </c>
      <c r="S49" s="1101"/>
      <c r="T49" s="1101">
        <v>6.9715418377460008</v>
      </c>
      <c r="U49" s="1101"/>
      <c r="V49" s="1102">
        <v>733.1</v>
      </c>
      <c r="W49" s="1101"/>
      <c r="X49" s="1101">
        <v>6.9677039177295796</v>
      </c>
      <c r="Y49" s="899"/>
      <c r="Z49" s="900"/>
    </row>
    <row r="50" spans="1:26" ht="12" customHeight="1">
      <c r="A50" s="4"/>
      <c r="B50" s="354"/>
      <c r="C50" s="266"/>
      <c r="D50" s="138" t="s">
        <v>219</v>
      </c>
      <c r="E50" s="115"/>
      <c r="F50" s="1103">
        <v>99.2</v>
      </c>
      <c r="G50" s="1103"/>
      <c r="H50" s="1103">
        <v>13.363869055637883</v>
      </c>
      <c r="I50" s="1103"/>
      <c r="J50" s="1104">
        <v>99.1</v>
      </c>
      <c r="K50" s="1103"/>
      <c r="L50" s="1103">
        <v>13.37562424078823</v>
      </c>
      <c r="M50" s="1103"/>
      <c r="N50" s="1104">
        <v>99</v>
      </c>
      <c r="O50" s="1103"/>
      <c r="P50" s="1103">
        <v>13.383804244964173</v>
      </c>
      <c r="Q50" s="1103"/>
      <c r="R50" s="1104">
        <v>99</v>
      </c>
      <c r="S50" s="1103"/>
      <c r="T50" s="1103">
        <v>13.403736799350122</v>
      </c>
      <c r="U50" s="1103"/>
      <c r="V50" s="1104">
        <v>97.4</v>
      </c>
      <c r="W50" s="1103"/>
      <c r="X50" s="1103">
        <v>13.286045559950892</v>
      </c>
      <c r="Y50" s="1300"/>
      <c r="Z50" s="4"/>
    </row>
    <row r="51" spans="1:26" ht="12" customHeight="1">
      <c r="A51" s="4"/>
      <c r="B51" s="354"/>
      <c r="C51" s="266"/>
      <c r="D51" s="138" t="s">
        <v>618</v>
      </c>
      <c r="E51" s="115"/>
      <c r="F51" s="1103">
        <v>172</v>
      </c>
      <c r="G51" s="1103"/>
      <c r="H51" s="1103">
        <v>23.171224572275364</v>
      </c>
      <c r="I51" s="1103"/>
      <c r="J51" s="1104">
        <v>171.8</v>
      </c>
      <c r="K51" s="1103"/>
      <c r="L51" s="1103">
        <v>23.188014576865974</v>
      </c>
      <c r="M51" s="1103"/>
      <c r="N51" s="1104">
        <v>171.6</v>
      </c>
      <c r="O51" s="1103"/>
      <c r="P51" s="1103">
        <v>23.198594024604567</v>
      </c>
      <c r="Q51" s="1103"/>
      <c r="R51" s="1104">
        <v>171.5</v>
      </c>
      <c r="S51" s="1103"/>
      <c r="T51" s="1103">
        <v>23.219604657460057</v>
      </c>
      <c r="U51" s="1103"/>
      <c r="V51" s="1104">
        <v>171.2</v>
      </c>
      <c r="W51" s="1103"/>
      <c r="X51" s="1103">
        <v>23.352885008866455</v>
      </c>
      <c r="Y51" s="1300"/>
      <c r="Z51" s="4"/>
    </row>
    <row r="52" spans="1:26" s="901" customFormat="1" ht="18" customHeight="1">
      <c r="A52" s="900"/>
      <c r="B52" s="953"/>
      <c r="C52" s="266" t="s">
        <v>238</v>
      </c>
      <c r="D52" s="266"/>
      <c r="E52" s="115"/>
      <c r="F52" s="1101">
        <v>438</v>
      </c>
      <c r="G52" s="1101"/>
      <c r="H52" s="1101">
        <v>4.129465337946769</v>
      </c>
      <c r="I52" s="1101"/>
      <c r="J52" s="1102">
        <v>438.1</v>
      </c>
      <c r="K52" s="1101"/>
      <c r="L52" s="1101">
        <v>4.1327069655120372</v>
      </c>
      <c r="M52" s="1101"/>
      <c r="N52" s="1102">
        <v>438.3</v>
      </c>
      <c r="O52" s="1101"/>
      <c r="P52" s="1101">
        <v>4.1356859784865074</v>
      </c>
      <c r="Q52" s="1101"/>
      <c r="R52" s="1102">
        <v>438.5</v>
      </c>
      <c r="S52" s="1101"/>
      <c r="T52" s="1101">
        <v>4.1389400160460621</v>
      </c>
      <c r="U52" s="1101"/>
      <c r="V52" s="1102">
        <v>438</v>
      </c>
      <c r="W52" s="1101"/>
      <c r="X52" s="1101">
        <v>4.1629440948923149</v>
      </c>
      <c r="Y52" s="899"/>
      <c r="Z52" s="900"/>
    </row>
    <row r="53" spans="1:26" ht="12" customHeight="1">
      <c r="A53" s="4"/>
      <c r="B53" s="354"/>
      <c r="C53" s="266"/>
      <c r="D53" s="138" t="s">
        <v>219</v>
      </c>
      <c r="E53" s="115"/>
      <c r="F53" s="1103">
        <v>69.8</v>
      </c>
      <c r="G53" s="1103"/>
      <c r="H53" s="1103">
        <v>15.93607305936073</v>
      </c>
      <c r="I53" s="1103"/>
      <c r="J53" s="1104">
        <v>70</v>
      </c>
      <c r="K53" s="1103"/>
      <c r="L53" s="1103">
        <v>15.978087194704404</v>
      </c>
      <c r="M53" s="1103"/>
      <c r="N53" s="1104">
        <v>70.2</v>
      </c>
      <c r="O53" s="1103"/>
      <c r="P53" s="1103">
        <v>16.016427104722794</v>
      </c>
      <c r="Q53" s="1103"/>
      <c r="R53" s="1104">
        <v>70.5</v>
      </c>
      <c r="S53" s="1103"/>
      <c r="T53" s="1103">
        <v>16.077537058152792</v>
      </c>
      <c r="U53" s="1103"/>
      <c r="V53" s="1104">
        <v>70.099999999999994</v>
      </c>
      <c r="W53" s="1103"/>
      <c r="X53" s="1103">
        <v>16.004566210045663</v>
      </c>
      <c r="Y53" s="1300"/>
      <c r="Z53" s="4"/>
    </row>
    <row r="54" spans="1:26" ht="12" customHeight="1">
      <c r="A54" s="4"/>
      <c r="B54" s="354"/>
      <c r="C54" s="266"/>
      <c r="D54" s="138" t="s">
        <v>618</v>
      </c>
      <c r="E54" s="115"/>
      <c r="F54" s="1103">
        <v>85.2</v>
      </c>
      <c r="G54" s="1103"/>
      <c r="H54" s="1103">
        <v>19.452054794520549</v>
      </c>
      <c r="I54" s="1103"/>
      <c r="J54" s="1104">
        <v>85.4</v>
      </c>
      <c r="K54" s="1103"/>
      <c r="L54" s="1103">
        <v>19.493266377539374</v>
      </c>
      <c r="M54" s="1103"/>
      <c r="N54" s="1104">
        <v>85.5</v>
      </c>
      <c r="O54" s="1103"/>
      <c r="P54" s="1103">
        <v>19.507186858316221</v>
      </c>
      <c r="Q54" s="1103"/>
      <c r="R54" s="1104">
        <v>85.7</v>
      </c>
      <c r="S54" s="1103"/>
      <c r="T54" s="1103">
        <v>19.543899657924744</v>
      </c>
      <c r="U54" s="1103"/>
      <c r="V54" s="1104">
        <v>86.2</v>
      </c>
      <c r="W54" s="1103"/>
      <c r="X54" s="1103">
        <v>19.680365296803654</v>
      </c>
      <c r="Y54" s="1300"/>
      <c r="Z54" s="4"/>
    </row>
    <row r="55" spans="1:26" s="901" customFormat="1" ht="18" customHeight="1">
      <c r="A55" s="900"/>
      <c r="B55" s="953"/>
      <c r="C55" s="266" t="s">
        <v>165</v>
      </c>
      <c r="D55" s="266"/>
      <c r="E55" s="115"/>
      <c r="F55" s="1101">
        <v>246.3</v>
      </c>
      <c r="G55" s="1101"/>
      <c r="H55" s="1101">
        <v>2.3221171523659572</v>
      </c>
      <c r="I55" s="1101"/>
      <c r="J55" s="1102">
        <v>246.4</v>
      </c>
      <c r="K55" s="1101"/>
      <c r="L55" s="1101">
        <v>2.3243528790279981</v>
      </c>
      <c r="M55" s="1101"/>
      <c r="N55" s="1102">
        <v>246.5</v>
      </c>
      <c r="O55" s="1101"/>
      <c r="P55" s="1101">
        <v>2.325910549160219</v>
      </c>
      <c r="Q55" s="1101"/>
      <c r="R55" s="1102">
        <v>246.7</v>
      </c>
      <c r="S55" s="1101"/>
      <c r="T55" s="1101">
        <v>2.3285667091415356</v>
      </c>
      <c r="U55" s="1101"/>
      <c r="V55" s="1102">
        <v>246.3</v>
      </c>
      <c r="W55" s="1101"/>
      <c r="X55" s="1101">
        <v>2.3409432204839664</v>
      </c>
      <c r="Y55" s="899"/>
      <c r="Z55" s="900"/>
    </row>
    <row r="56" spans="1:26" ht="12" customHeight="1">
      <c r="A56" s="4"/>
      <c r="B56" s="354"/>
      <c r="C56" s="266"/>
      <c r="D56" s="138" t="s">
        <v>219</v>
      </c>
      <c r="E56" s="115"/>
      <c r="F56" s="1103">
        <v>44.2</v>
      </c>
      <c r="G56" s="1103"/>
      <c r="H56" s="1103">
        <v>17.945594803085669</v>
      </c>
      <c r="I56" s="1103"/>
      <c r="J56" s="1104">
        <v>44</v>
      </c>
      <c r="K56" s="1103"/>
      <c r="L56" s="1103">
        <v>17.857142857142858</v>
      </c>
      <c r="M56" s="1103"/>
      <c r="N56" s="1104">
        <v>43.9</v>
      </c>
      <c r="O56" s="1103"/>
      <c r="P56" s="1103">
        <v>17.809330628803245</v>
      </c>
      <c r="Q56" s="1103"/>
      <c r="R56" s="1104">
        <v>43.8</v>
      </c>
      <c r="S56" s="1103"/>
      <c r="T56" s="1103">
        <v>17.754357519254153</v>
      </c>
      <c r="U56" s="1103"/>
      <c r="V56" s="1104">
        <v>43.7</v>
      </c>
      <c r="W56" s="1103"/>
      <c r="X56" s="1103">
        <v>17.742590336987412</v>
      </c>
      <c r="Y56" s="1300"/>
      <c r="Z56" s="4"/>
    </row>
    <row r="57" spans="1:26" ht="12" customHeight="1">
      <c r="A57" s="4"/>
      <c r="B57" s="354"/>
      <c r="C57" s="266"/>
      <c r="D57" s="138" t="s">
        <v>618</v>
      </c>
      <c r="E57" s="115"/>
      <c r="F57" s="1103">
        <v>31.1</v>
      </c>
      <c r="G57" s="1103"/>
      <c r="H57" s="1103">
        <v>12.626877791311408</v>
      </c>
      <c r="I57" s="1103"/>
      <c r="J57" s="1104">
        <v>31.2</v>
      </c>
      <c r="K57" s="1103"/>
      <c r="L57" s="1103">
        <v>12.662337662337661</v>
      </c>
      <c r="M57" s="1103"/>
      <c r="N57" s="1104">
        <v>31.2</v>
      </c>
      <c r="O57" s="1103"/>
      <c r="P57" s="1103">
        <v>12.657200811359026</v>
      </c>
      <c r="Q57" s="1103"/>
      <c r="R57" s="1104">
        <v>31.3</v>
      </c>
      <c r="S57" s="1103"/>
      <c r="T57" s="1103">
        <v>12.687474665585732</v>
      </c>
      <c r="U57" s="1103"/>
      <c r="V57" s="1104">
        <v>31</v>
      </c>
      <c r="W57" s="1103"/>
      <c r="X57" s="1103">
        <v>12.586276898091759</v>
      </c>
      <c r="Y57" s="1300"/>
      <c r="Z57" s="4"/>
    </row>
    <row r="58" spans="1:26" s="901" customFormat="1" ht="18" customHeight="1">
      <c r="A58" s="900"/>
      <c r="B58" s="953"/>
      <c r="C58" s="266" t="s">
        <v>166</v>
      </c>
      <c r="D58" s="266"/>
      <c r="E58" s="115"/>
      <c r="F58" s="1101">
        <v>247.4</v>
      </c>
      <c r="G58" s="1101"/>
      <c r="H58" s="1101">
        <v>2.3324879557260978</v>
      </c>
      <c r="I58" s="1101"/>
      <c r="J58" s="1102">
        <v>247.3</v>
      </c>
      <c r="K58" s="1101"/>
      <c r="L58" s="1101">
        <v>2.3328428043166554</v>
      </c>
      <c r="M58" s="1101"/>
      <c r="N58" s="1102">
        <v>247.3</v>
      </c>
      <c r="O58" s="1101"/>
      <c r="P58" s="1101">
        <v>2.3334591432345726</v>
      </c>
      <c r="Q58" s="1101"/>
      <c r="R58" s="1102">
        <v>247.3</v>
      </c>
      <c r="S58" s="1101"/>
      <c r="T58" s="1101">
        <v>2.3342300250129786</v>
      </c>
      <c r="U58" s="1101"/>
      <c r="V58" s="1102">
        <v>245.8</v>
      </c>
      <c r="W58" s="1101"/>
      <c r="X58" s="1101">
        <v>2.3361910011975593</v>
      </c>
      <c r="Y58" s="899"/>
      <c r="Z58" s="900"/>
    </row>
    <row r="59" spans="1:26" ht="12" customHeight="1">
      <c r="A59" s="4"/>
      <c r="B59" s="354"/>
      <c r="C59" s="266"/>
      <c r="D59" s="138" t="s">
        <v>219</v>
      </c>
      <c r="E59" s="115"/>
      <c r="F59" s="1103">
        <v>42.2</v>
      </c>
      <c r="G59" s="1103"/>
      <c r="H59" s="1103">
        <v>17.057396928051737</v>
      </c>
      <c r="I59" s="1103"/>
      <c r="J59" s="1104">
        <v>42.1</v>
      </c>
      <c r="K59" s="1103"/>
      <c r="L59" s="1103">
        <v>17.023857662757784</v>
      </c>
      <c r="M59" s="1103"/>
      <c r="N59" s="1104">
        <v>42</v>
      </c>
      <c r="O59" s="1103"/>
      <c r="P59" s="1103">
        <v>16.983420946219166</v>
      </c>
      <c r="Q59" s="1103"/>
      <c r="R59" s="1104">
        <v>41.9</v>
      </c>
      <c r="S59" s="1103"/>
      <c r="T59" s="1103">
        <v>16.942984229680551</v>
      </c>
      <c r="U59" s="1103"/>
      <c r="V59" s="1104">
        <v>41.5</v>
      </c>
      <c r="W59" s="1103"/>
      <c r="X59" s="1103">
        <v>16.883645240032546</v>
      </c>
      <c r="Y59" s="1300"/>
      <c r="Z59" s="4"/>
    </row>
    <row r="60" spans="1:26" ht="12" customHeight="1">
      <c r="A60" s="4"/>
      <c r="B60" s="354"/>
      <c r="C60" s="266"/>
      <c r="D60" s="138" t="s">
        <v>618</v>
      </c>
      <c r="E60" s="115"/>
      <c r="F60" s="1103">
        <v>32.200000000000003</v>
      </c>
      <c r="G60" s="1103"/>
      <c r="H60" s="1103">
        <v>13.01535974130962</v>
      </c>
      <c r="I60" s="1103"/>
      <c r="J60" s="1104">
        <v>32.200000000000003</v>
      </c>
      <c r="K60" s="1103"/>
      <c r="L60" s="1103">
        <v>13.020622725434695</v>
      </c>
      <c r="M60" s="1103"/>
      <c r="N60" s="1104">
        <v>32.200000000000003</v>
      </c>
      <c r="O60" s="1103"/>
      <c r="P60" s="1103">
        <v>13.020622725434695</v>
      </c>
      <c r="Q60" s="1103"/>
      <c r="R60" s="1104">
        <v>32.200000000000003</v>
      </c>
      <c r="S60" s="1103"/>
      <c r="T60" s="1103">
        <v>13.020622725434695</v>
      </c>
      <c r="U60" s="1103"/>
      <c r="V60" s="1104">
        <v>32.299999999999997</v>
      </c>
      <c r="W60" s="1103"/>
      <c r="X60" s="1103">
        <v>13.140764849471113</v>
      </c>
      <c r="Y60" s="1300"/>
      <c r="Z60" s="4"/>
    </row>
    <row r="61" spans="1:26" s="901" customFormat="1" ht="6.75" customHeight="1">
      <c r="A61" s="900"/>
      <c r="B61" s="1325"/>
      <c r="C61" s="1326"/>
      <c r="D61" s="1326"/>
      <c r="E61" s="1326"/>
      <c r="F61" s="1326"/>
      <c r="G61" s="1326"/>
      <c r="H61" s="1326"/>
      <c r="I61" s="1326"/>
      <c r="J61" s="1326"/>
      <c r="K61" s="1326"/>
      <c r="L61" s="1326"/>
      <c r="M61" s="1326"/>
      <c r="N61" s="1326"/>
      <c r="O61" s="1326"/>
      <c r="P61" s="1326"/>
      <c r="Q61" s="1326"/>
      <c r="R61" s="1326"/>
      <c r="S61" s="1326"/>
      <c r="T61" s="1326"/>
      <c r="U61" s="1326"/>
      <c r="V61" s="1326"/>
      <c r="W61" s="1326"/>
      <c r="X61" s="1326"/>
      <c r="Y61" s="899"/>
      <c r="Z61" s="900"/>
    </row>
    <row r="62" spans="1:26" ht="11.25" customHeight="1">
      <c r="A62" s="4"/>
      <c r="B62" s="1325"/>
      <c r="C62" s="54" t="s">
        <v>203</v>
      </c>
      <c r="D62" s="1304"/>
      <c r="E62" s="115"/>
      <c r="F62" s="1"/>
      <c r="G62" s="279"/>
      <c r="H62" s="906" t="s">
        <v>111</v>
      </c>
      <c r="I62" s="279"/>
      <c r="J62" s="279"/>
      <c r="K62" s="279"/>
      <c r="L62" s="279"/>
      <c r="M62" s="279"/>
      <c r="N62" s="265"/>
      <c r="O62" s="279"/>
      <c r="P62" s="279"/>
      <c r="Q62" s="279"/>
      <c r="R62" s="279"/>
      <c r="S62" s="279"/>
      <c r="T62" s="279"/>
      <c r="U62" s="279"/>
      <c r="V62" s="279"/>
      <c r="W62" s="279"/>
      <c r="X62" s="279"/>
      <c r="Y62" s="1300"/>
      <c r="Z62" s="4"/>
    </row>
    <row r="63" spans="1:26">
      <c r="A63" s="4"/>
      <c r="B63" s="570">
        <v>6</v>
      </c>
      <c r="C63" s="1614" t="s">
        <v>622</v>
      </c>
      <c r="D63" s="1614"/>
      <c r="E63" s="1614"/>
      <c r="F63" s="20"/>
      <c r="G63" s="20"/>
      <c r="H63" s="20"/>
      <c r="I63" s="20"/>
      <c r="J63" s="20"/>
      <c r="K63" s="20"/>
      <c r="L63" s="20"/>
      <c r="M63" s="20"/>
      <c r="N63" s="20"/>
      <c r="O63" s="20"/>
      <c r="P63" s="20"/>
      <c r="Q63" s="20"/>
      <c r="R63" s="20"/>
      <c r="S63" s="20"/>
      <c r="T63" s="20"/>
      <c r="U63" s="20"/>
      <c r="V63" s="20"/>
      <c r="W63" s="20"/>
      <c r="X63" s="20"/>
      <c r="Y63" s="20"/>
      <c r="Z63" s="20"/>
    </row>
    <row r="64" spans="1:26">
      <c r="V64" s="25"/>
      <c r="W64" s="25"/>
      <c r="X64" s="25"/>
    </row>
    <row r="65" spans="18:25">
      <c r="V65" s="25"/>
      <c r="W65" s="25"/>
      <c r="X65" s="25"/>
    </row>
    <row r="66" spans="18:25">
      <c r="V66" s="25"/>
      <c r="W66" s="25"/>
      <c r="X66" s="25"/>
    </row>
    <row r="67" spans="18:25">
      <c r="V67" s="25"/>
      <c r="W67" s="25"/>
      <c r="X67" s="25"/>
    </row>
    <row r="68" spans="18:25">
      <c r="R68" s="70"/>
      <c r="S68" s="70"/>
      <c r="T68" s="70"/>
      <c r="U68" s="70"/>
      <c r="V68" s="88"/>
      <c r="W68" s="88"/>
      <c r="X68" s="88"/>
      <c r="Y68" s="70"/>
    </row>
    <row r="69" spans="18:25">
      <c r="R69" s="70"/>
      <c r="S69" s="70"/>
      <c r="T69" s="70"/>
      <c r="U69" s="70"/>
      <c r="V69" s="88"/>
      <c r="W69" s="88"/>
      <c r="X69" s="88"/>
      <c r="Y69" s="70"/>
    </row>
    <row r="70" spans="18:25">
      <c r="R70" s="70"/>
      <c r="S70" s="70"/>
      <c r="T70" s="70"/>
      <c r="U70" s="70"/>
      <c r="V70" s="70"/>
      <c r="W70" s="70"/>
      <c r="X70" s="70"/>
      <c r="Y70" s="70"/>
    </row>
    <row r="71" spans="18:25">
      <c r="R71" s="70"/>
      <c r="S71" s="70"/>
      <c r="T71" s="70"/>
      <c r="U71" s="70"/>
      <c r="V71" s="70"/>
      <c r="W71" s="70"/>
      <c r="X71" s="70"/>
      <c r="Y71" s="70"/>
    </row>
    <row r="72" spans="18:25">
      <c r="R72" s="70"/>
      <c r="S72" s="70"/>
      <c r="T72" s="70"/>
      <c r="U72" s="70"/>
      <c r="V72" s="70"/>
      <c r="W72" s="70"/>
      <c r="X72" s="70"/>
      <c r="Y72" s="70"/>
    </row>
    <row r="73" spans="18:25">
      <c r="R73" s="70"/>
      <c r="S73" s="70"/>
      <c r="T73" s="70"/>
      <c r="U73" s="70"/>
      <c r="V73" s="70"/>
      <c r="W73" s="70"/>
      <c r="X73" s="70"/>
      <c r="Y73" s="70"/>
    </row>
    <row r="74" spans="18:25" ht="8.25" customHeight="1">
      <c r="R74" s="70"/>
      <c r="S74" s="70"/>
      <c r="T74" s="70"/>
      <c r="U74" s="70"/>
      <c r="V74" s="70"/>
      <c r="W74" s="70"/>
      <c r="X74" s="70"/>
      <c r="Y74" s="70"/>
    </row>
    <row r="75" spans="18:25">
      <c r="R75" s="70"/>
      <c r="S75" s="70"/>
      <c r="T75" s="70"/>
      <c r="U75" s="70"/>
      <c r="V75" s="70"/>
      <c r="W75" s="70"/>
      <c r="X75" s="70"/>
      <c r="Y75" s="70"/>
    </row>
    <row r="76" spans="18:25" ht="9" customHeight="1">
      <c r="R76" s="70"/>
      <c r="S76" s="70"/>
      <c r="T76" s="70"/>
      <c r="U76" s="70"/>
      <c r="V76" s="70"/>
      <c r="W76" s="70"/>
      <c r="X76" s="70"/>
      <c r="Y76" s="1327"/>
    </row>
    <row r="77" spans="18:25" ht="8.25" customHeight="1">
      <c r="R77" s="70"/>
      <c r="S77" s="70"/>
      <c r="T77" s="70"/>
      <c r="U77" s="70"/>
      <c r="V77" s="1656"/>
      <c r="W77" s="1656"/>
      <c r="X77" s="1656"/>
      <c r="Y77" s="1656"/>
    </row>
    <row r="78" spans="18:25" ht="9.75" customHeight="1">
      <c r="R78" s="70"/>
      <c r="S78" s="70"/>
      <c r="T78" s="70"/>
      <c r="U78" s="70"/>
      <c r="V78" s="70"/>
      <c r="W78" s="70"/>
      <c r="X78" s="70"/>
      <c r="Y78" s="70"/>
    </row>
    <row r="79" spans="18:25">
      <c r="R79" s="70"/>
      <c r="S79" s="70"/>
      <c r="T79" s="70"/>
      <c r="U79" s="70"/>
      <c r="V79" s="70"/>
      <c r="W79" s="70"/>
      <c r="X79" s="70"/>
      <c r="Y79" s="70"/>
    </row>
  </sheetData>
  <mergeCells count="125">
    <mergeCell ref="C37:D37"/>
    <mergeCell ref="C63:E63"/>
    <mergeCell ref="V77:Y77"/>
    <mergeCell ref="V30:X30"/>
    <mergeCell ref="C32:D33"/>
    <mergeCell ref="F33:T33"/>
    <mergeCell ref="V33:X33"/>
    <mergeCell ref="F34:H34"/>
    <mergeCell ref="J34:L34"/>
    <mergeCell ref="N34:P34"/>
    <mergeCell ref="R34:T34"/>
    <mergeCell ref="V34:X34"/>
    <mergeCell ref="F27:H27"/>
    <mergeCell ref="J27:L27"/>
    <mergeCell ref="N27:P27"/>
    <mergeCell ref="R27:T27"/>
    <mergeCell ref="V27:X27"/>
    <mergeCell ref="F28:H28"/>
    <mergeCell ref="J28:L28"/>
    <mergeCell ref="N28:P28"/>
    <mergeCell ref="R28:T28"/>
    <mergeCell ref="V28:X28"/>
    <mergeCell ref="F25:H25"/>
    <mergeCell ref="J25:L25"/>
    <mergeCell ref="N25:P25"/>
    <mergeCell ref="R25:T25"/>
    <mergeCell ref="V25:X25"/>
    <mergeCell ref="F26:H26"/>
    <mergeCell ref="J26:L26"/>
    <mergeCell ref="N26:P26"/>
    <mergeCell ref="R26:T26"/>
    <mergeCell ref="V26:X26"/>
    <mergeCell ref="F23:H23"/>
    <mergeCell ref="J23:L23"/>
    <mergeCell ref="N23:P23"/>
    <mergeCell ref="R23:T23"/>
    <mergeCell ref="V23:X23"/>
    <mergeCell ref="F24:H24"/>
    <mergeCell ref="J24:L24"/>
    <mergeCell ref="N24:P24"/>
    <mergeCell ref="R24:T24"/>
    <mergeCell ref="V24:X24"/>
    <mergeCell ref="C22:D22"/>
    <mergeCell ref="F22:H22"/>
    <mergeCell ref="J22:L22"/>
    <mergeCell ref="N22:P22"/>
    <mergeCell ref="R22:T22"/>
    <mergeCell ref="V22:X22"/>
    <mergeCell ref="F20:H20"/>
    <mergeCell ref="J20:L20"/>
    <mergeCell ref="N20:P20"/>
    <mergeCell ref="R20:T20"/>
    <mergeCell ref="V20:X20"/>
    <mergeCell ref="F21:H21"/>
    <mergeCell ref="J21:L21"/>
    <mergeCell ref="N21:P21"/>
    <mergeCell ref="R21:T21"/>
    <mergeCell ref="V21:X21"/>
    <mergeCell ref="F18:H18"/>
    <mergeCell ref="J18:L18"/>
    <mergeCell ref="N18:P18"/>
    <mergeCell ref="R18:T18"/>
    <mergeCell ref="V18:X18"/>
    <mergeCell ref="F19:H19"/>
    <mergeCell ref="J19:L19"/>
    <mergeCell ref="N19:P19"/>
    <mergeCell ref="R19:T19"/>
    <mergeCell ref="V19:X19"/>
    <mergeCell ref="V16:X16"/>
    <mergeCell ref="F17:H17"/>
    <mergeCell ref="J17:L17"/>
    <mergeCell ref="N17:P17"/>
    <mergeCell ref="R17:T17"/>
    <mergeCell ref="V17:X17"/>
    <mergeCell ref="F15:H15"/>
    <mergeCell ref="J15:L15"/>
    <mergeCell ref="N15:P15"/>
    <mergeCell ref="R15:T15"/>
    <mergeCell ref="V15:X15"/>
    <mergeCell ref="C16:D16"/>
    <mergeCell ref="F16:H16"/>
    <mergeCell ref="J16:L16"/>
    <mergeCell ref="N16:P16"/>
    <mergeCell ref="R16:T16"/>
    <mergeCell ref="F13:H13"/>
    <mergeCell ref="J13:L13"/>
    <mergeCell ref="N13:P13"/>
    <mergeCell ref="R13:T13"/>
    <mergeCell ref="V13:X13"/>
    <mergeCell ref="F14:H14"/>
    <mergeCell ref="J14:L14"/>
    <mergeCell ref="N14:P14"/>
    <mergeCell ref="R14:T14"/>
    <mergeCell ref="V14:X14"/>
    <mergeCell ref="F11:H11"/>
    <mergeCell ref="J11:L11"/>
    <mergeCell ref="N11:P11"/>
    <mergeCell ref="R11:T11"/>
    <mergeCell ref="V11:X11"/>
    <mergeCell ref="F12:H12"/>
    <mergeCell ref="J12:L12"/>
    <mergeCell ref="N12:P12"/>
    <mergeCell ref="R12:T12"/>
    <mergeCell ref="V12:X12"/>
    <mergeCell ref="F10:H10"/>
    <mergeCell ref="J10:L10"/>
    <mergeCell ref="N10:P10"/>
    <mergeCell ref="R10:T10"/>
    <mergeCell ref="V10:X10"/>
    <mergeCell ref="C9:D9"/>
    <mergeCell ref="F9:H9"/>
    <mergeCell ref="J9:L9"/>
    <mergeCell ref="N9:P9"/>
    <mergeCell ref="R9:T9"/>
    <mergeCell ref="V9:X9"/>
    <mergeCell ref="N1:X1"/>
    <mergeCell ref="V3:X3"/>
    <mergeCell ref="C5:D6"/>
    <mergeCell ref="F7:H7"/>
    <mergeCell ref="J7:L7"/>
    <mergeCell ref="N7:P7"/>
    <mergeCell ref="R7:T7"/>
    <mergeCell ref="V7:X7"/>
    <mergeCell ref="V6:X6"/>
    <mergeCell ref="F6:T6"/>
  </mergeCells>
  <printOptions horizontalCentered="1"/>
  <pageMargins left="0.15748031496062992" right="0.15748031496062992" top="0.19685039370078741" bottom="0.19685039370078741" header="0" footer="0"/>
  <pageSetup paperSize="9" orientation="portrait" r:id="rId1"/>
  <headerFooter alignWithMargins="0"/>
  <drawing r:id="rId2"/>
</worksheet>
</file>

<file path=xl/worksheets/sheet5.xml><?xml version="1.0" encoding="utf-8"?>
<worksheet xmlns="http://schemas.openxmlformats.org/spreadsheetml/2006/main" xmlns:r="http://schemas.openxmlformats.org/officeDocument/2006/relationships">
  <sheetPr>
    <tabColor theme="5"/>
  </sheetPr>
  <dimension ref="A1:AH84"/>
  <sheetViews>
    <sheetView workbookViewId="0"/>
  </sheetViews>
  <sheetFormatPr defaultRowHeight="12.75"/>
  <cols>
    <col min="1" max="1" width="1" style="127" customWidth="1"/>
    <col min="2" max="2" width="2.5703125" style="127" customWidth="1"/>
    <col min="3" max="3" width="1" style="127" customWidth="1"/>
    <col min="4" max="4" width="30.28515625" style="127" customWidth="1"/>
    <col min="5" max="6" width="0.5703125" style="127" customWidth="1"/>
    <col min="7" max="7" width="7.28515625" style="127" customWidth="1"/>
    <col min="8" max="8" width="0.42578125" style="127" customWidth="1"/>
    <col min="9" max="9" width="4.85546875" style="127" customWidth="1"/>
    <col min="10" max="10" width="0.28515625" style="127" customWidth="1"/>
    <col min="11" max="11" width="7.28515625" style="127" customWidth="1"/>
    <col min="12" max="12" width="0.42578125" style="127" customWidth="1"/>
    <col min="13" max="13" width="4.85546875" style="127" customWidth="1"/>
    <col min="14" max="14" width="0.42578125" style="127" customWidth="1"/>
    <col min="15" max="15" width="7.28515625" style="127" customWidth="1"/>
    <col min="16" max="16" width="0.42578125" style="127" customWidth="1"/>
    <col min="17" max="17" width="4.85546875" style="127" customWidth="1"/>
    <col min="18" max="18" width="0.28515625" style="127" customWidth="1"/>
    <col min="19" max="19" width="7.28515625" style="127" customWidth="1"/>
    <col min="20" max="20" width="0.28515625" style="127" customWidth="1"/>
    <col min="21" max="21" width="4.85546875" style="127" customWidth="1"/>
    <col min="22" max="22" width="0.28515625" style="127" customWidth="1"/>
    <col min="23" max="23" width="7.28515625" style="127" customWidth="1"/>
    <col min="24" max="24" width="0.28515625" style="127" customWidth="1"/>
    <col min="25" max="25" width="4.85546875" style="127" customWidth="1"/>
    <col min="26" max="26" width="2.5703125" style="127" customWidth="1"/>
    <col min="27" max="27" width="1" style="127" customWidth="1"/>
    <col min="28" max="16384" width="9.140625" style="127"/>
  </cols>
  <sheetData>
    <row r="1" spans="1:34" ht="13.5" customHeight="1">
      <c r="A1" s="4"/>
      <c r="B1" s="375"/>
      <c r="C1" s="1659" t="s">
        <v>493</v>
      </c>
      <c r="D1" s="1659"/>
      <c r="E1" s="1659"/>
      <c r="F1" s="1659"/>
      <c r="G1" s="8"/>
      <c r="H1" s="8"/>
      <c r="I1" s="8"/>
      <c r="J1" s="8"/>
      <c r="K1" s="8"/>
      <c r="L1" s="8"/>
      <c r="M1" s="8"/>
      <c r="N1" s="8"/>
      <c r="O1" s="8"/>
      <c r="P1" s="8"/>
      <c r="Q1" s="8"/>
      <c r="R1" s="8"/>
      <c r="S1" s="8"/>
      <c r="T1" s="8"/>
      <c r="U1" s="8"/>
      <c r="V1" s="8"/>
      <c r="W1" s="1020"/>
      <c r="X1" s="1020"/>
      <c r="Y1" s="8"/>
      <c r="Z1" s="8"/>
      <c r="AA1" s="4"/>
    </row>
    <row r="2" spans="1:34" ht="9.75" customHeight="1">
      <c r="A2" s="4"/>
      <c r="B2" s="1298"/>
      <c r="C2" s="907"/>
      <c r="D2" s="1298"/>
      <c r="E2" s="1298"/>
      <c r="F2" s="908"/>
      <c r="G2" s="908"/>
      <c r="H2" s="908"/>
      <c r="I2" s="908"/>
      <c r="J2" s="908"/>
      <c r="K2" s="908"/>
      <c r="L2" s="908"/>
      <c r="M2" s="908"/>
      <c r="N2" s="908"/>
      <c r="O2" s="909"/>
      <c r="P2" s="909"/>
      <c r="Q2" s="909"/>
      <c r="R2" s="909"/>
      <c r="S2" s="909"/>
      <c r="T2" s="909"/>
      <c r="U2" s="909"/>
      <c r="V2" s="909"/>
      <c r="W2" s="909"/>
      <c r="X2" s="909"/>
      <c r="Y2" s="909"/>
      <c r="Z2" s="910"/>
      <c r="AA2" s="4"/>
    </row>
    <row r="3" spans="1:34" ht="9" customHeight="1" thickBot="1">
      <c r="A3" s="4"/>
      <c r="B3" s="8"/>
      <c r="C3" s="911"/>
      <c r="D3" s="8"/>
      <c r="E3" s="8"/>
      <c r="F3" s="8"/>
      <c r="G3" s="8"/>
      <c r="H3" s="8"/>
      <c r="I3" s="8"/>
      <c r="J3" s="8"/>
      <c r="K3" s="8"/>
      <c r="L3" s="8"/>
      <c r="M3" s="8"/>
      <c r="N3" s="8"/>
      <c r="O3" s="8"/>
      <c r="P3" s="8"/>
      <c r="Q3" s="8"/>
      <c r="R3" s="8"/>
      <c r="S3" s="8"/>
      <c r="T3" s="8"/>
      <c r="U3" s="8"/>
      <c r="V3" s="8"/>
      <c r="W3" s="1641" t="s">
        <v>81</v>
      </c>
      <c r="X3" s="1641"/>
      <c r="Y3" s="1641"/>
      <c r="Z3" s="345"/>
      <c r="AA3" s="4"/>
    </row>
    <row r="4" spans="1:34" s="12" customFormat="1" ht="13.5" customHeight="1" thickBot="1">
      <c r="A4" s="11"/>
      <c r="B4" s="19"/>
      <c r="C4" s="615" t="s">
        <v>204</v>
      </c>
      <c r="D4" s="983"/>
      <c r="E4" s="983"/>
      <c r="F4" s="983"/>
      <c r="G4" s="983"/>
      <c r="H4" s="983"/>
      <c r="I4" s="983"/>
      <c r="J4" s="983"/>
      <c r="K4" s="983"/>
      <c r="L4" s="983"/>
      <c r="M4" s="983"/>
      <c r="N4" s="983"/>
      <c r="O4" s="983"/>
      <c r="P4" s="983"/>
      <c r="Q4" s="983"/>
      <c r="R4" s="983"/>
      <c r="S4" s="983"/>
      <c r="T4" s="983"/>
      <c r="U4" s="983"/>
      <c r="V4" s="983"/>
      <c r="W4" s="983"/>
      <c r="X4" s="983"/>
      <c r="Y4" s="984"/>
      <c r="Z4" s="345"/>
      <c r="AA4" s="11"/>
      <c r="AB4" s="127"/>
    </row>
    <row r="5" spans="1:34" ht="3.75" customHeight="1">
      <c r="A5" s="4"/>
      <c r="B5" s="8"/>
      <c r="C5" s="1660" t="s">
        <v>197</v>
      </c>
      <c r="D5" s="1661"/>
      <c r="E5" s="1304"/>
      <c r="F5" s="912"/>
      <c r="G5" s="8"/>
      <c r="H5" s="1303"/>
      <c r="I5" s="1303"/>
      <c r="J5" s="1303"/>
      <c r="K5" s="1303"/>
      <c r="L5" s="1303"/>
      <c r="M5" s="1303"/>
      <c r="N5" s="1303"/>
      <c r="O5" s="1303"/>
      <c r="P5" s="1303"/>
      <c r="Q5" s="1303"/>
      <c r="R5" s="1303"/>
      <c r="S5" s="8"/>
      <c r="T5" s="1303"/>
      <c r="U5" s="1303"/>
      <c r="V5" s="1303"/>
      <c r="W5" s="1303"/>
      <c r="X5" s="1303"/>
      <c r="Y5" s="1303"/>
      <c r="Z5" s="345"/>
      <c r="AA5" s="4"/>
      <c r="AC5" s="12"/>
      <c r="AD5" s="12"/>
      <c r="AE5" s="12"/>
      <c r="AF5" s="12"/>
      <c r="AG5" s="12"/>
      <c r="AH5" s="12"/>
    </row>
    <row r="6" spans="1:34" ht="12.75" customHeight="1">
      <c r="A6" s="4"/>
      <c r="B6" s="8"/>
      <c r="C6" s="1661"/>
      <c r="D6" s="1661"/>
      <c r="E6" s="1303">
        <v>2005</v>
      </c>
      <c r="F6" s="278">
        <v>2010</v>
      </c>
      <c r="G6" s="1646">
        <v>2012</v>
      </c>
      <c r="H6" s="1646"/>
      <c r="I6" s="1646"/>
      <c r="J6" s="1646"/>
      <c r="K6" s="1646"/>
      <c r="L6" s="1646"/>
      <c r="M6" s="1646"/>
      <c r="N6" s="1646"/>
      <c r="O6" s="1646"/>
      <c r="P6" s="1646"/>
      <c r="Q6" s="1646"/>
      <c r="R6" s="1646"/>
      <c r="S6" s="1646"/>
      <c r="T6" s="1646"/>
      <c r="U6" s="1646"/>
      <c r="V6" s="278"/>
      <c r="W6" s="1662">
        <v>2013</v>
      </c>
      <c r="X6" s="1662"/>
      <c r="Y6" s="1662"/>
      <c r="Z6" s="345"/>
      <c r="AA6" s="4"/>
      <c r="AC6" s="12"/>
      <c r="AD6" s="12"/>
      <c r="AE6" s="12"/>
      <c r="AF6" s="12"/>
      <c r="AG6" s="12"/>
      <c r="AH6" s="12"/>
    </row>
    <row r="7" spans="1:34">
      <c r="A7" s="4"/>
      <c r="B7" s="8"/>
      <c r="C7" s="913"/>
      <c r="D7" s="913"/>
      <c r="E7" s="1"/>
      <c r="F7" s="1280"/>
      <c r="G7" s="1644" t="s">
        <v>222</v>
      </c>
      <c r="H7" s="1644"/>
      <c r="I7" s="1644"/>
      <c r="J7" s="1303"/>
      <c r="K7" s="1644" t="s">
        <v>223</v>
      </c>
      <c r="L7" s="1644"/>
      <c r="M7" s="1644"/>
      <c r="N7" s="1303"/>
      <c r="O7" s="1644" t="s">
        <v>224</v>
      </c>
      <c r="P7" s="1644"/>
      <c r="Q7" s="1644"/>
      <c r="R7" s="917"/>
      <c r="S7" s="1644" t="s">
        <v>221</v>
      </c>
      <c r="T7" s="1644"/>
      <c r="U7" s="1644"/>
      <c r="V7" s="278"/>
      <c r="W7" s="1663" t="s">
        <v>222</v>
      </c>
      <c r="X7" s="1663"/>
      <c r="Y7" s="1663"/>
      <c r="Z7" s="914"/>
      <c r="AA7" s="4"/>
      <c r="AC7" s="12"/>
      <c r="AD7" s="12"/>
      <c r="AE7" s="12"/>
      <c r="AF7" s="12"/>
      <c r="AG7" s="12"/>
      <c r="AH7" s="12"/>
    </row>
    <row r="8" spans="1:34" ht="3.75" customHeight="1">
      <c r="A8" s="4"/>
      <c r="B8" s="8"/>
      <c r="C8" s="1304"/>
      <c r="D8" s="1304"/>
      <c r="E8" s="1304"/>
      <c r="F8" s="915"/>
      <c r="G8" s="1658"/>
      <c r="H8" s="1658"/>
      <c r="I8" s="1658"/>
      <c r="J8" s="916"/>
      <c r="K8" s="1658"/>
      <c r="L8" s="1658"/>
      <c r="M8" s="1658"/>
      <c r="N8" s="1303"/>
      <c r="O8" s="1303"/>
      <c r="P8" s="1303"/>
      <c r="Q8" s="1303"/>
      <c r="R8" s="917"/>
      <c r="S8" s="1303"/>
      <c r="T8" s="1303"/>
      <c r="U8" s="1303"/>
      <c r="V8" s="278"/>
      <c r="W8" s="1303"/>
      <c r="X8" s="1303"/>
      <c r="Y8" s="1303"/>
      <c r="Z8" s="914"/>
      <c r="AA8" s="4"/>
      <c r="AC8" s="12"/>
      <c r="AD8" s="12"/>
      <c r="AE8" s="12"/>
      <c r="AF8" s="12"/>
      <c r="AG8" s="12"/>
      <c r="AH8" s="12"/>
    </row>
    <row r="9" spans="1:34" s="894" customFormat="1" ht="11.25" customHeight="1">
      <c r="A9" s="126"/>
      <c r="B9" s="918"/>
      <c r="C9" s="1649" t="s">
        <v>13</v>
      </c>
      <c r="D9" s="1649"/>
      <c r="E9" s="903"/>
      <c r="F9" s="904"/>
      <c r="G9" s="1650">
        <v>4662.5</v>
      </c>
      <c r="H9" s="1650"/>
      <c r="I9" s="1650"/>
      <c r="J9" s="919"/>
      <c r="K9" s="1650">
        <v>4688.2</v>
      </c>
      <c r="L9" s="1650"/>
      <c r="M9" s="1650"/>
      <c r="N9" s="919"/>
      <c r="O9" s="1650">
        <v>4656.3</v>
      </c>
      <c r="P9" s="1650"/>
      <c r="Q9" s="1650"/>
      <c r="R9" s="920"/>
      <c r="S9" s="1650">
        <v>4531.8</v>
      </c>
      <c r="T9" s="1650"/>
      <c r="U9" s="1650"/>
      <c r="V9" s="920"/>
      <c r="W9" s="1651">
        <v>4433.2</v>
      </c>
      <c r="X9" s="1651"/>
      <c r="Y9" s="1651"/>
      <c r="Z9" s="921"/>
      <c r="AA9" s="126"/>
      <c r="AB9" s="127"/>
      <c r="AC9" s="1098"/>
      <c r="AD9" s="1098"/>
      <c r="AE9" s="1098"/>
      <c r="AF9" s="1098"/>
      <c r="AG9" s="1098"/>
      <c r="AH9" s="1098"/>
    </row>
    <row r="10" spans="1:34" ht="12" customHeight="1">
      <c r="A10" s="4"/>
      <c r="B10" s="32"/>
      <c r="C10" s="145" t="s">
        <v>80</v>
      </c>
      <c r="D10" s="20"/>
      <c r="E10" s="1304"/>
      <c r="F10" s="128"/>
      <c r="G10" s="1664">
        <v>2460.9</v>
      </c>
      <c r="H10" s="1664"/>
      <c r="I10" s="1664"/>
      <c r="J10" s="114"/>
      <c r="K10" s="1664">
        <v>2470.9</v>
      </c>
      <c r="L10" s="1664"/>
      <c r="M10" s="1664"/>
      <c r="N10" s="114"/>
      <c r="O10" s="1664">
        <v>2451.5</v>
      </c>
      <c r="P10" s="1664"/>
      <c r="Q10" s="1664"/>
      <c r="R10" s="278"/>
      <c r="S10" s="1664">
        <v>2391.1999999999998</v>
      </c>
      <c r="T10" s="1664"/>
      <c r="U10" s="1664"/>
      <c r="V10" s="278"/>
      <c r="W10" s="1665">
        <v>2327.3000000000002</v>
      </c>
      <c r="X10" s="1665"/>
      <c r="Y10" s="1665"/>
      <c r="Z10" s="914"/>
      <c r="AA10" s="4"/>
    </row>
    <row r="11" spans="1:34" ht="12" customHeight="1">
      <c r="A11" s="4"/>
      <c r="B11" s="32"/>
      <c r="C11" s="145" t="s">
        <v>79</v>
      </c>
      <c r="D11" s="20"/>
      <c r="E11" s="1304"/>
      <c r="F11" s="128"/>
      <c r="G11" s="1664">
        <v>2201.6</v>
      </c>
      <c r="H11" s="1664"/>
      <c r="I11" s="1664"/>
      <c r="J11" s="114"/>
      <c r="K11" s="1664">
        <v>2217.3000000000002</v>
      </c>
      <c r="L11" s="1664"/>
      <c r="M11" s="1664"/>
      <c r="N11" s="114"/>
      <c r="O11" s="1664">
        <v>2204.8000000000002</v>
      </c>
      <c r="P11" s="1664"/>
      <c r="Q11" s="1664"/>
      <c r="R11" s="278"/>
      <c r="S11" s="1664">
        <v>2140.6</v>
      </c>
      <c r="T11" s="1664"/>
      <c r="U11" s="1664"/>
      <c r="V11" s="278"/>
      <c r="W11" s="1665">
        <v>2106</v>
      </c>
      <c r="X11" s="1665"/>
      <c r="Y11" s="1665"/>
      <c r="Z11" s="914"/>
      <c r="AA11" s="4"/>
    </row>
    <row r="12" spans="1:34" ht="12" customHeight="1">
      <c r="A12" s="4"/>
      <c r="B12" s="32"/>
      <c r="C12" s="145" t="s">
        <v>198</v>
      </c>
      <c r="D12" s="20"/>
      <c r="E12" s="1304"/>
      <c r="F12" s="16"/>
      <c r="G12" s="1664">
        <v>272.3</v>
      </c>
      <c r="H12" s="1664"/>
      <c r="I12" s="1664"/>
      <c r="J12" s="114"/>
      <c r="K12" s="1664">
        <v>271.60000000000002</v>
      </c>
      <c r="L12" s="1664"/>
      <c r="M12" s="1664"/>
      <c r="N12" s="114"/>
      <c r="O12" s="1664">
        <v>274</v>
      </c>
      <c r="P12" s="1664"/>
      <c r="Q12" s="1664"/>
      <c r="R12" s="278"/>
      <c r="S12" s="1664">
        <v>247.3</v>
      </c>
      <c r="T12" s="1664"/>
      <c r="U12" s="1664"/>
      <c r="V12" s="278"/>
      <c r="W12" s="1665">
        <v>228.5</v>
      </c>
      <c r="X12" s="1665"/>
      <c r="Y12" s="1665"/>
      <c r="Z12" s="914"/>
      <c r="AA12" s="4"/>
    </row>
    <row r="13" spans="1:34" ht="12" customHeight="1">
      <c r="A13" s="4"/>
      <c r="B13" s="32"/>
      <c r="C13" s="145" t="s">
        <v>199</v>
      </c>
      <c r="D13" s="20"/>
      <c r="E13" s="1304"/>
      <c r="F13" s="16"/>
      <c r="G13" s="1647">
        <v>2406.1999999999998</v>
      </c>
      <c r="H13" s="1647"/>
      <c r="I13" s="1647"/>
      <c r="J13" s="114"/>
      <c r="K13" s="1647">
        <v>2403</v>
      </c>
      <c r="L13" s="1647"/>
      <c r="M13" s="1647"/>
      <c r="N13" s="114"/>
      <c r="O13" s="1647">
        <v>2356.8000000000002</v>
      </c>
      <c r="P13" s="1647"/>
      <c r="Q13" s="1647"/>
      <c r="R13" s="278"/>
      <c r="S13" s="1647">
        <v>2297.3000000000002</v>
      </c>
      <c r="T13" s="1647"/>
      <c r="U13" s="1647"/>
      <c r="V13" s="278"/>
      <c r="W13" s="1648">
        <v>2251.3000000000002</v>
      </c>
      <c r="X13" s="1648"/>
      <c r="Y13" s="1648"/>
      <c r="Z13" s="914"/>
      <c r="AA13" s="4"/>
    </row>
    <row r="14" spans="1:34" ht="12" customHeight="1">
      <c r="A14" s="4"/>
      <c r="B14" s="32"/>
      <c r="C14" s="145" t="s">
        <v>200</v>
      </c>
      <c r="D14" s="20"/>
      <c r="E14" s="1304"/>
      <c r="F14" s="16"/>
      <c r="G14" s="1647">
        <v>1984</v>
      </c>
      <c r="H14" s="1647"/>
      <c r="I14" s="1647"/>
      <c r="J14" s="114"/>
      <c r="K14" s="1647">
        <v>2013.7</v>
      </c>
      <c r="L14" s="1647"/>
      <c r="M14" s="1647"/>
      <c r="N14" s="114"/>
      <c r="O14" s="1647">
        <v>2025.5</v>
      </c>
      <c r="P14" s="1647"/>
      <c r="Q14" s="1647"/>
      <c r="R14" s="278"/>
      <c r="S14" s="1647">
        <v>1987.2</v>
      </c>
      <c r="T14" s="1647"/>
      <c r="U14" s="1647"/>
      <c r="V14" s="278"/>
      <c r="W14" s="1648">
        <v>1953.5</v>
      </c>
      <c r="X14" s="1648"/>
      <c r="Y14" s="1648"/>
      <c r="Z14" s="914"/>
      <c r="AA14" s="4"/>
    </row>
    <row r="15" spans="1:34" ht="17.25" customHeight="1">
      <c r="A15" s="4"/>
      <c r="B15" s="32"/>
      <c r="C15" s="145" t="s">
        <v>568</v>
      </c>
      <c r="D15" s="20"/>
      <c r="E15" s="1304"/>
      <c r="F15" s="16"/>
      <c r="G15" s="1664">
        <v>477.1</v>
      </c>
      <c r="H15" s="1664"/>
      <c r="I15" s="1664"/>
      <c r="J15" s="114"/>
      <c r="K15" s="1664">
        <v>498.6</v>
      </c>
      <c r="L15" s="1664"/>
      <c r="M15" s="1664"/>
      <c r="N15" s="114"/>
      <c r="O15" s="1664">
        <v>500.8</v>
      </c>
      <c r="P15" s="1664"/>
      <c r="Q15" s="1664"/>
      <c r="R15" s="278"/>
      <c r="S15" s="1664">
        <v>467.6</v>
      </c>
      <c r="T15" s="1664"/>
      <c r="U15" s="1664"/>
      <c r="V15" s="278"/>
      <c r="W15" s="1665">
        <v>433.9</v>
      </c>
      <c r="X15" s="1665"/>
      <c r="Y15" s="1665"/>
      <c r="Z15" s="914"/>
      <c r="AA15" s="4"/>
    </row>
    <row r="16" spans="1:34" ht="12" customHeight="1">
      <c r="A16" s="4"/>
      <c r="B16" s="32"/>
      <c r="C16" s="145" t="s">
        <v>205</v>
      </c>
      <c r="D16" s="20"/>
      <c r="E16" s="1304"/>
      <c r="F16" s="16"/>
      <c r="G16" s="1647">
        <v>1245.4000000000001</v>
      </c>
      <c r="H16" s="1647"/>
      <c r="I16" s="1647"/>
      <c r="J16" s="114"/>
      <c r="K16" s="1647">
        <v>1210.4000000000001</v>
      </c>
      <c r="L16" s="1647"/>
      <c r="M16" s="1647"/>
      <c r="N16" s="114"/>
      <c r="O16" s="1647">
        <v>1185.5999999999999</v>
      </c>
      <c r="P16" s="1647"/>
      <c r="Q16" s="1647"/>
      <c r="R16" s="278"/>
      <c r="S16" s="1647">
        <v>1111.7</v>
      </c>
      <c r="T16" s="1647"/>
      <c r="U16" s="1647"/>
      <c r="V16" s="278"/>
      <c r="W16" s="1648">
        <v>1100.7</v>
      </c>
      <c r="X16" s="1648"/>
      <c r="Y16" s="1648"/>
      <c r="Z16" s="914"/>
      <c r="AA16" s="4"/>
    </row>
    <row r="17" spans="1:28" ht="12" customHeight="1">
      <c r="A17" s="4"/>
      <c r="B17" s="32"/>
      <c r="C17" s="145" t="s">
        <v>206</v>
      </c>
      <c r="D17" s="20"/>
      <c r="E17" s="1304"/>
      <c r="F17" s="16"/>
      <c r="G17" s="1647">
        <v>2940</v>
      </c>
      <c r="H17" s="1647"/>
      <c r="I17" s="1647"/>
      <c r="J17" s="114"/>
      <c r="K17" s="1647">
        <v>2979.2</v>
      </c>
      <c r="L17" s="1647"/>
      <c r="M17" s="1647"/>
      <c r="N17" s="114"/>
      <c r="O17" s="1647">
        <v>2969.9</v>
      </c>
      <c r="P17" s="1647"/>
      <c r="Q17" s="1647"/>
      <c r="R17" s="278"/>
      <c r="S17" s="1647">
        <v>2952.5</v>
      </c>
      <c r="T17" s="1647"/>
      <c r="U17" s="1647"/>
      <c r="V17" s="278"/>
      <c r="W17" s="1648">
        <v>2898.7</v>
      </c>
      <c r="X17" s="1648"/>
      <c r="Y17" s="1648"/>
      <c r="Z17" s="914"/>
      <c r="AA17" s="4"/>
    </row>
    <row r="18" spans="1:28" s="28" customFormat="1" ht="17.25" customHeight="1">
      <c r="A18" s="922"/>
      <c r="B18" s="18"/>
      <c r="C18" s="145" t="s">
        <v>207</v>
      </c>
      <c r="D18" s="20"/>
      <c r="E18" s="1304"/>
      <c r="F18" s="923"/>
      <c r="G18" s="1647">
        <v>3993.7</v>
      </c>
      <c r="H18" s="1647"/>
      <c r="I18" s="1647"/>
      <c r="J18" s="114"/>
      <c r="K18" s="1647">
        <v>4012.2</v>
      </c>
      <c r="L18" s="1647"/>
      <c r="M18" s="1647"/>
      <c r="N18" s="114"/>
      <c r="O18" s="1647">
        <v>3990.3</v>
      </c>
      <c r="P18" s="1647"/>
      <c r="Q18" s="1647"/>
      <c r="R18" s="278"/>
      <c r="S18" s="1647">
        <v>3886.2</v>
      </c>
      <c r="T18" s="1647"/>
      <c r="U18" s="1647"/>
      <c r="V18" s="278"/>
      <c r="W18" s="1648">
        <v>3805</v>
      </c>
      <c r="X18" s="1648"/>
      <c r="Y18" s="1648"/>
      <c r="Z18" s="924"/>
      <c r="AA18" s="922"/>
      <c r="AB18" s="127"/>
    </row>
    <row r="19" spans="1:28" s="28" customFormat="1" ht="12" customHeight="1">
      <c r="A19" s="922"/>
      <c r="B19" s="18"/>
      <c r="C19" s="145" t="s">
        <v>208</v>
      </c>
      <c r="D19" s="20"/>
      <c r="E19" s="1304"/>
      <c r="F19" s="923"/>
      <c r="G19" s="1647">
        <v>668.7</v>
      </c>
      <c r="H19" s="1647"/>
      <c r="I19" s="1647"/>
      <c r="J19" s="925"/>
      <c r="K19" s="1647">
        <v>676</v>
      </c>
      <c r="L19" s="1647"/>
      <c r="M19" s="1647"/>
      <c r="N19" s="925"/>
      <c r="O19" s="1647">
        <v>665.9</v>
      </c>
      <c r="P19" s="1647"/>
      <c r="Q19" s="1647"/>
      <c r="R19" s="278"/>
      <c r="S19" s="1647">
        <v>645.6</v>
      </c>
      <c r="T19" s="1647"/>
      <c r="U19" s="1647"/>
      <c r="V19" s="278"/>
      <c r="W19" s="1648">
        <v>628.29999999999995</v>
      </c>
      <c r="X19" s="1648"/>
      <c r="Y19" s="1648"/>
      <c r="Z19" s="924"/>
      <c r="AA19" s="922"/>
      <c r="AB19" s="127"/>
    </row>
    <row r="20" spans="1:28" ht="17.25" customHeight="1">
      <c r="A20" s="4"/>
      <c r="B20" s="32"/>
      <c r="C20" s="145" t="s">
        <v>209</v>
      </c>
      <c r="D20" s="20"/>
      <c r="E20" s="1304"/>
      <c r="F20" s="16"/>
      <c r="G20" s="1647">
        <v>3662.2</v>
      </c>
      <c r="H20" s="1647"/>
      <c r="I20" s="1647"/>
      <c r="J20" s="114"/>
      <c r="K20" s="1647">
        <v>3668.9</v>
      </c>
      <c r="L20" s="1647"/>
      <c r="M20" s="1647"/>
      <c r="N20" s="114"/>
      <c r="O20" s="1647">
        <v>3644.3</v>
      </c>
      <c r="P20" s="1647"/>
      <c r="Q20" s="1647"/>
      <c r="R20" s="278"/>
      <c r="S20" s="1647">
        <v>3538.2</v>
      </c>
      <c r="T20" s="1647"/>
      <c r="U20" s="1647"/>
      <c r="V20" s="278"/>
      <c r="W20" s="1648">
        <v>3482.5</v>
      </c>
      <c r="X20" s="1648"/>
      <c r="Y20" s="1648"/>
      <c r="Z20" s="914"/>
      <c r="AA20" s="4"/>
    </row>
    <row r="21" spans="1:28" ht="12" customHeight="1">
      <c r="A21" s="4"/>
      <c r="B21" s="32"/>
      <c r="C21" s="625"/>
      <c r="D21" s="1286" t="s">
        <v>210</v>
      </c>
      <c r="E21" s="1304"/>
      <c r="F21" s="129"/>
      <c r="G21" s="1647">
        <v>2928.7</v>
      </c>
      <c r="H21" s="1647"/>
      <c r="I21" s="1647"/>
      <c r="J21" s="114"/>
      <c r="K21" s="1647">
        <v>2900.2</v>
      </c>
      <c r="L21" s="1647"/>
      <c r="M21" s="1647"/>
      <c r="N21" s="114"/>
      <c r="O21" s="1647">
        <v>2868.6</v>
      </c>
      <c r="P21" s="1647"/>
      <c r="Q21" s="1647"/>
      <c r="R21" s="278"/>
      <c r="S21" s="1647">
        <v>2816.8</v>
      </c>
      <c r="T21" s="1647"/>
      <c r="U21" s="1647"/>
      <c r="V21" s="278"/>
      <c r="W21" s="1648">
        <v>2745.4</v>
      </c>
      <c r="X21" s="1648"/>
      <c r="Y21" s="1648"/>
      <c r="Z21" s="914"/>
      <c r="AA21" s="4"/>
    </row>
    <row r="22" spans="1:28" ht="12" customHeight="1">
      <c r="A22" s="4"/>
      <c r="B22" s="32"/>
      <c r="C22" s="625"/>
      <c r="D22" s="1286" t="s">
        <v>211</v>
      </c>
      <c r="E22" s="1304"/>
      <c r="F22" s="129"/>
      <c r="G22" s="1647">
        <v>607.29999999999995</v>
      </c>
      <c r="H22" s="1647"/>
      <c r="I22" s="1647"/>
      <c r="J22" s="114"/>
      <c r="K22" s="1647">
        <v>640.4</v>
      </c>
      <c r="L22" s="1647"/>
      <c r="M22" s="1647"/>
      <c r="N22" s="114"/>
      <c r="O22" s="1647">
        <v>639</v>
      </c>
      <c r="P22" s="1647"/>
      <c r="Q22" s="1647"/>
      <c r="R22" s="278"/>
      <c r="S22" s="1647">
        <v>585</v>
      </c>
      <c r="T22" s="1647"/>
      <c r="U22" s="1647"/>
      <c r="V22" s="278"/>
      <c r="W22" s="1648">
        <v>599.6</v>
      </c>
      <c r="X22" s="1648"/>
      <c r="Y22" s="1648"/>
      <c r="Z22" s="914"/>
      <c r="AA22" s="4"/>
    </row>
    <row r="23" spans="1:28" ht="12" customHeight="1">
      <c r="A23" s="4"/>
      <c r="B23" s="32"/>
      <c r="C23" s="625"/>
      <c r="D23" s="1286" t="s">
        <v>164</v>
      </c>
      <c r="E23" s="1304"/>
      <c r="F23" s="129"/>
      <c r="G23" s="1647">
        <v>126.1</v>
      </c>
      <c r="H23" s="1647"/>
      <c r="I23" s="1647"/>
      <c r="J23" s="114"/>
      <c r="K23" s="1647">
        <v>128.4</v>
      </c>
      <c r="L23" s="1647"/>
      <c r="M23" s="1647"/>
      <c r="N23" s="114"/>
      <c r="O23" s="1647">
        <v>136.6</v>
      </c>
      <c r="P23" s="1647"/>
      <c r="Q23" s="1647"/>
      <c r="R23" s="278"/>
      <c r="S23" s="1647">
        <v>136.5</v>
      </c>
      <c r="T23" s="1647"/>
      <c r="U23" s="1647"/>
      <c r="V23" s="278"/>
      <c r="W23" s="1648">
        <v>137.4</v>
      </c>
      <c r="X23" s="1648"/>
      <c r="Y23" s="1648"/>
      <c r="Z23" s="914"/>
      <c r="AA23" s="4"/>
    </row>
    <row r="24" spans="1:28" ht="12" customHeight="1">
      <c r="A24" s="4"/>
      <c r="B24" s="32"/>
      <c r="C24" s="145" t="s">
        <v>212</v>
      </c>
      <c r="D24" s="20"/>
      <c r="E24" s="1304"/>
      <c r="F24" s="130"/>
      <c r="G24" s="1647">
        <v>968.5</v>
      </c>
      <c r="H24" s="1647"/>
      <c r="I24" s="1647"/>
      <c r="J24" s="114"/>
      <c r="K24" s="1647">
        <v>988.7</v>
      </c>
      <c r="L24" s="1647"/>
      <c r="M24" s="1647"/>
      <c r="N24" s="114"/>
      <c r="O24" s="1647">
        <v>981.3</v>
      </c>
      <c r="P24" s="1647"/>
      <c r="Q24" s="1647"/>
      <c r="R24" s="278"/>
      <c r="S24" s="1647">
        <v>965.4</v>
      </c>
      <c r="T24" s="1647"/>
      <c r="U24" s="1647"/>
      <c r="V24" s="278"/>
      <c r="W24" s="1648">
        <v>924</v>
      </c>
      <c r="X24" s="1648"/>
      <c r="Y24" s="1648"/>
      <c r="Z24" s="914"/>
      <c r="AA24" s="4"/>
    </row>
    <row r="25" spans="1:28" ht="12" customHeight="1">
      <c r="A25" s="4"/>
      <c r="B25" s="32"/>
      <c r="C25" s="145" t="s">
        <v>164</v>
      </c>
      <c r="D25" s="20"/>
      <c r="E25" s="1304"/>
      <c r="F25" s="130"/>
      <c r="G25" s="1647">
        <v>31.8</v>
      </c>
      <c r="H25" s="1647"/>
      <c r="I25" s="1647"/>
      <c r="J25" s="114"/>
      <c r="K25" s="1647">
        <v>30.6</v>
      </c>
      <c r="L25" s="1647"/>
      <c r="M25" s="1647"/>
      <c r="N25" s="114"/>
      <c r="O25" s="1647">
        <v>30.7</v>
      </c>
      <c r="P25" s="1647"/>
      <c r="Q25" s="1647"/>
      <c r="R25" s="278"/>
      <c r="S25" s="1647">
        <v>28.2</v>
      </c>
      <c r="T25" s="1647"/>
      <c r="U25" s="1647"/>
      <c r="V25" s="278"/>
      <c r="W25" s="1648">
        <v>26.8</v>
      </c>
      <c r="X25" s="1648"/>
      <c r="Y25" s="1648"/>
      <c r="Z25" s="914"/>
      <c r="AA25" s="4"/>
    </row>
    <row r="26" spans="1:28" s="25" customFormat="1" ht="6.75" customHeight="1">
      <c r="A26" s="926"/>
      <c r="B26" s="280"/>
      <c r="C26" s="131"/>
      <c r="D26" s="280"/>
      <c r="E26" s="132"/>
      <c r="F26" s="132"/>
      <c r="G26" s="1669"/>
      <c r="H26" s="1669"/>
      <c r="I26" s="1669"/>
      <c r="J26" s="132"/>
      <c r="K26" s="1669"/>
      <c r="L26" s="1669"/>
      <c r="M26" s="1669"/>
      <c r="N26" s="132"/>
      <c r="O26" s="1669"/>
      <c r="P26" s="1669"/>
      <c r="Q26" s="1669"/>
      <c r="R26" s="278"/>
      <c r="S26" s="1669"/>
      <c r="T26" s="1669"/>
      <c r="U26" s="1669"/>
      <c r="V26" s="278"/>
      <c r="W26" s="1670"/>
      <c r="X26" s="1670"/>
      <c r="Y26" s="1670"/>
      <c r="Z26" s="927"/>
      <c r="AA26" s="4"/>
      <c r="AB26" s="127"/>
    </row>
    <row r="27" spans="1:28" ht="11.25" customHeight="1">
      <c r="A27" s="4"/>
      <c r="B27" s="32"/>
      <c r="C27" s="350" t="s">
        <v>213</v>
      </c>
      <c r="D27" s="350"/>
      <c r="E27" s="1328"/>
      <c r="F27" s="1329"/>
      <c r="G27" s="1671"/>
      <c r="H27" s="1671"/>
      <c r="I27" s="1671"/>
      <c r="J27" s="1330"/>
      <c r="K27" s="1671"/>
      <c r="L27" s="1671"/>
      <c r="M27" s="1671"/>
      <c r="N27" s="1330"/>
      <c r="O27" s="1671"/>
      <c r="P27" s="1671"/>
      <c r="Q27" s="1671"/>
      <c r="R27" s="920"/>
      <c r="S27" s="1671"/>
      <c r="T27" s="1671"/>
      <c r="U27" s="1671"/>
      <c r="V27" s="920"/>
      <c r="W27" s="1672"/>
      <c r="X27" s="1672"/>
      <c r="Y27" s="1672"/>
      <c r="Z27" s="914"/>
      <c r="AA27" s="4"/>
    </row>
    <row r="28" spans="1:28" s="901" customFormat="1" ht="12" customHeight="1">
      <c r="A28" s="900"/>
      <c r="B28" s="1666" t="s">
        <v>214</v>
      </c>
      <c r="C28" s="1666"/>
      <c r="D28" s="1666"/>
      <c r="E28" s="115"/>
      <c r="F28" s="135"/>
      <c r="G28" s="1667">
        <v>62.2</v>
      </c>
      <c r="H28" s="1667"/>
      <c r="I28" s="1667"/>
      <c r="J28" s="136"/>
      <c r="K28" s="1667">
        <v>62.5</v>
      </c>
      <c r="L28" s="1667"/>
      <c r="M28" s="1667"/>
      <c r="N28" s="136"/>
      <c r="O28" s="1667">
        <v>62</v>
      </c>
      <c r="P28" s="1667"/>
      <c r="Q28" s="1667"/>
      <c r="R28" s="278"/>
      <c r="S28" s="1667">
        <v>60.5</v>
      </c>
      <c r="T28" s="1667"/>
      <c r="U28" s="1667"/>
      <c r="V28" s="278"/>
      <c r="W28" s="1668">
        <v>59.7</v>
      </c>
      <c r="X28" s="1668"/>
      <c r="Y28" s="1668"/>
      <c r="Z28" s="928"/>
      <c r="AA28" s="900"/>
      <c r="AB28" s="127"/>
    </row>
    <row r="29" spans="1:28" ht="12" customHeight="1">
      <c r="A29" s="4"/>
      <c r="B29" s="32"/>
      <c r="C29" s="266"/>
      <c r="D29" s="1286" t="s">
        <v>80</v>
      </c>
      <c r="E29" s="339"/>
      <c r="F29" s="133"/>
      <c r="G29" s="1654">
        <v>65.5</v>
      </c>
      <c r="H29" s="1654"/>
      <c r="I29" s="1654"/>
      <c r="J29" s="134"/>
      <c r="K29" s="1654">
        <v>65.599999999999994</v>
      </c>
      <c r="L29" s="1654"/>
      <c r="M29" s="1654"/>
      <c r="N29" s="134"/>
      <c r="O29" s="1654">
        <v>65</v>
      </c>
      <c r="P29" s="1654"/>
      <c r="Q29" s="1654"/>
      <c r="R29" s="278"/>
      <c r="S29" s="1654">
        <v>63.6</v>
      </c>
      <c r="T29" s="1654"/>
      <c r="U29" s="1654"/>
      <c r="V29" s="278"/>
      <c r="W29" s="1655">
        <v>62.5</v>
      </c>
      <c r="X29" s="1655"/>
      <c r="Y29" s="1655"/>
      <c r="Z29" s="914"/>
      <c r="AA29" s="4"/>
    </row>
    <row r="30" spans="1:28" ht="12" customHeight="1">
      <c r="A30" s="4"/>
      <c r="B30" s="32"/>
      <c r="C30" s="266"/>
      <c r="D30" s="1286" t="s">
        <v>79</v>
      </c>
      <c r="E30" s="339"/>
      <c r="F30" s="133"/>
      <c r="G30" s="1654">
        <v>59</v>
      </c>
      <c r="H30" s="1654"/>
      <c r="I30" s="1654"/>
      <c r="J30" s="134"/>
      <c r="K30" s="1654">
        <v>59.4</v>
      </c>
      <c r="L30" s="1654"/>
      <c r="M30" s="1654"/>
      <c r="N30" s="134"/>
      <c r="O30" s="1654">
        <v>59</v>
      </c>
      <c r="P30" s="1654"/>
      <c r="Q30" s="1654"/>
      <c r="R30" s="278"/>
      <c r="S30" s="1654">
        <v>57.4</v>
      </c>
      <c r="T30" s="1654"/>
      <c r="U30" s="1654"/>
      <c r="V30" s="278"/>
      <c r="W30" s="1655">
        <v>57.1</v>
      </c>
      <c r="X30" s="1655"/>
      <c r="Y30" s="1655"/>
      <c r="Z30" s="914"/>
      <c r="AA30" s="4"/>
    </row>
    <row r="31" spans="1:28" s="901" customFormat="1" ht="12" customHeight="1">
      <c r="A31" s="900"/>
      <c r="B31" s="1666" t="s">
        <v>198</v>
      </c>
      <c r="C31" s="1666"/>
      <c r="D31" s="1666"/>
      <c r="E31" s="115"/>
      <c r="F31" s="135"/>
      <c r="G31" s="1667">
        <v>24</v>
      </c>
      <c r="H31" s="1667"/>
      <c r="I31" s="1667"/>
      <c r="J31" s="136"/>
      <c r="K31" s="1667">
        <v>24</v>
      </c>
      <c r="L31" s="1667"/>
      <c r="M31" s="1667"/>
      <c r="N31" s="136"/>
      <c r="O31" s="1667">
        <v>24.3</v>
      </c>
      <c r="P31" s="1667"/>
      <c r="Q31" s="1667"/>
      <c r="R31" s="278"/>
      <c r="S31" s="1667">
        <v>22.1</v>
      </c>
      <c r="T31" s="1667"/>
      <c r="U31" s="1667"/>
      <c r="V31" s="278"/>
      <c r="W31" s="1668">
        <v>20.7</v>
      </c>
      <c r="X31" s="1668"/>
      <c r="Y31" s="1668"/>
      <c r="Z31" s="928"/>
      <c r="AA31" s="900"/>
      <c r="AB31" s="127"/>
    </row>
    <row r="32" spans="1:28" ht="12" customHeight="1">
      <c r="A32" s="4"/>
      <c r="B32" s="32"/>
      <c r="C32" s="266"/>
      <c r="D32" s="1286" t="s">
        <v>80</v>
      </c>
      <c r="E32" s="115"/>
      <c r="F32" s="133"/>
      <c r="G32" s="1654">
        <v>25.6</v>
      </c>
      <c r="H32" s="1654"/>
      <c r="I32" s="1654"/>
      <c r="J32" s="134"/>
      <c r="K32" s="1654">
        <v>25.7</v>
      </c>
      <c r="L32" s="1654"/>
      <c r="M32" s="1654"/>
      <c r="N32" s="134"/>
      <c r="O32" s="1654">
        <v>26.6</v>
      </c>
      <c r="P32" s="1654"/>
      <c r="Q32" s="1654"/>
      <c r="R32" s="278"/>
      <c r="S32" s="1654">
        <v>24.1</v>
      </c>
      <c r="T32" s="1654"/>
      <c r="U32" s="1654"/>
      <c r="V32" s="278"/>
      <c r="W32" s="1655">
        <v>22.7</v>
      </c>
      <c r="X32" s="1655"/>
      <c r="Y32" s="1655"/>
      <c r="Z32" s="914"/>
      <c r="AA32" s="4"/>
    </row>
    <row r="33" spans="1:28" ht="12" customHeight="1">
      <c r="A33" s="4"/>
      <c r="B33" s="32"/>
      <c r="C33" s="266"/>
      <c r="D33" s="1286" t="s">
        <v>79</v>
      </c>
      <c r="E33" s="115"/>
      <c r="F33" s="133"/>
      <c r="G33" s="1654">
        <v>22.3</v>
      </c>
      <c r="H33" s="1654"/>
      <c r="I33" s="1654"/>
      <c r="J33" s="134"/>
      <c r="K33" s="1654">
        <v>22.2</v>
      </c>
      <c r="L33" s="1654"/>
      <c r="M33" s="1654"/>
      <c r="N33" s="134"/>
      <c r="O33" s="1654">
        <v>22</v>
      </c>
      <c r="P33" s="1654"/>
      <c r="Q33" s="1654"/>
      <c r="R33" s="278"/>
      <c r="S33" s="1654">
        <v>20</v>
      </c>
      <c r="T33" s="1654"/>
      <c r="U33" s="1654"/>
      <c r="V33" s="278"/>
      <c r="W33" s="1655">
        <v>18.600000000000001</v>
      </c>
      <c r="X33" s="1655"/>
      <c r="Y33" s="1655"/>
      <c r="Z33" s="914"/>
      <c r="AA33" s="4"/>
    </row>
    <row r="34" spans="1:28" s="901" customFormat="1" ht="12" customHeight="1">
      <c r="A34" s="900"/>
      <c r="B34" s="1666" t="s">
        <v>215</v>
      </c>
      <c r="C34" s="1666"/>
      <c r="D34" s="1666"/>
      <c r="E34" s="115"/>
      <c r="F34" s="135"/>
      <c r="G34" s="1667">
        <v>46.9</v>
      </c>
      <c r="H34" s="1667"/>
      <c r="I34" s="1667"/>
      <c r="J34" s="136"/>
      <c r="K34" s="1667">
        <v>46.8</v>
      </c>
      <c r="L34" s="1667"/>
      <c r="M34" s="1667"/>
      <c r="N34" s="136"/>
      <c r="O34" s="1667">
        <v>46.9</v>
      </c>
      <c r="P34" s="1667"/>
      <c r="Q34" s="1667"/>
      <c r="R34" s="278"/>
      <c r="S34" s="1667">
        <v>45.5</v>
      </c>
      <c r="T34" s="1667"/>
      <c r="U34" s="1667"/>
      <c r="V34" s="278"/>
      <c r="W34" s="1668">
        <v>45.4</v>
      </c>
      <c r="X34" s="1668"/>
      <c r="Y34" s="1668"/>
      <c r="Z34" s="928"/>
      <c r="AA34" s="900"/>
      <c r="AB34" s="127"/>
    </row>
    <row r="35" spans="1:28" ht="12" customHeight="1">
      <c r="A35" s="4"/>
      <c r="B35" s="32"/>
      <c r="C35" s="266"/>
      <c r="D35" s="1286" t="s">
        <v>80</v>
      </c>
      <c r="E35" s="339"/>
      <c r="F35" s="133"/>
      <c r="G35" s="1654">
        <v>52.6</v>
      </c>
      <c r="H35" s="1654"/>
      <c r="I35" s="1654"/>
      <c r="J35" s="134"/>
      <c r="K35" s="1654">
        <v>51.9</v>
      </c>
      <c r="L35" s="1654"/>
      <c r="M35" s="1654"/>
      <c r="N35" s="134"/>
      <c r="O35" s="1654">
        <v>51.4</v>
      </c>
      <c r="P35" s="1654"/>
      <c r="Q35" s="1654"/>
      <c r="R35" s="278"/>
      <c r="S35" s="1654">
        <v>50.1</v>
      </c>
      <c r="T35" s="1654"/>
      <c r="U35" s="1654"/>
      <c r="V35" s="278"/>
      <c r="W35" s="1655">
        <v>51.4</v>
      </c>
      <c r="X35" s="1655"/>
      <c r="Y35" s="1655"/>
      <c r="Z35" s="914"/>
      <c r="AA35" s="4"/>
    </row>
    <row r="36" spans="1:28" ht="12" customHeight="1">
      <c r="A36" s="4"/>
      <c r="B36" s="32"/>
      <c r="C36" s="266"/>
      <c r="D36" s="1286" t="s">
        <v>79</v>
      </c>
      <c r="E36" s="339"/>
      <c r="F36" s="133"/>
      <c r="G36" s="1654">
        <v>41.8</v>
      </c>
      <c r="H36" s="1654"/>
      <c r="I36" s="1654"/>
      <c r="J36" s="134"/>
      <c r="K36" s="1654">
        <v>42.1</v>
      </c>
      <c r="L36" s="1654"/>
      <c r="M36" s="1654"/>
      <c r="N36" s="134"/>
      <c r="O36" s="1654">
        <v>42.8</v>
      </c>
      <c r="P36" s="1654"/>
      <c r="Q36" s="1654"/>
      <c r="R36" s="278"/>
      <c r="S36" s="1654">
        <v>41.3</v>
      </c>
      <c r="T36" s="1654"/>
      <c r="U36" s="1654"/>
      <c r="V36" s="278"/>
      <c r="W36" s="1655">
        <v>40</v>
      </c>
      <c r="X36" s="1655"/>
      <c r="Y36" s="1655"/>
      <c r="Z36" s="914"/>
      <c r="AA36" s="4"/>
    </row>
    <row r="37" spans="1:28" ht="6.75" customHeight="1">
      <c r="A37" s="4"/>
      <c r="B37" s="32"/>
      <c r="C37" s="266"/>
      <c r="D37" s="1286"/>
      <c r="E37" s="339"/>
      <c r="F37" s="133"/>
      <c r="G37" s="1673"/>
      <c r="H37" s="1673"/>
      <c r="I37" s="1673"/>
      <c r="J37" s="133"/>
      <c r="K37" s="1673"/>
      <c r="L37" s="1673"/>
      <c r="M37" s="1673"/>
      <c r="N37" s="133"/>
      <c r="O37" s="1673"/>
      <c r="P37" s="1673"/>
      <c r="Q37" s="1673"/>
      <c r="R37" s="278"/>
      <c r="S37" s="1673"/>
      <c r="T37" s="1673"/>
      <c r="U37" s="1673"/>
      <c r="V37" s="278"/>
      <c r="W37" s="1674"/>
      <c r="X37" s="1674"/>
      <c r="Y37" s="1674"/>
      <c r="Z37" s="914"/>
      <c r="AA37" s="4"/>
    </row>
    <row r="38" spans="1:28" ht="12" customHeight="1">
      <c r="A38" s="4"/>
      <c r="B38" s="32"/>
      <c r="C38" s="1675" t="s">
        <v>216</v>
      </c>
      <c r="D38" s="1675"/>
      <c r="E38" s="1287"/>
      <c r="F38" s="1287"/>
      <c r="G38" s="1673"/>
      <c r="H38" s="1673"/>
      <c r="I38" s="1673"/>
      <c r="J38" s="133"/>
      <c r="K38" s="1673"/>
      <c r="L38" s="1673"/>
      <c r="M38" s="1673"/>
      <c r="N38" s="133"/>
      <c r="O38" s="1673"/>
      <c r="P38" s="1673"/>
      <c r="Q38" s="1673"/>
      <c r="R38" s="278"/>
      <c r="S38" s="1673"/>
      <c r="T38" s="1673"/>
      <c r="U38" s="1673"/>
      <c r="V38" s="278"/>
      <c r="W38" s="1674"/>
      <c r="X38" s="1674"/>
      <c r="Y38" s="1674"/>
      <c r="Z38" s="914"/>
      <c r="AA38" s="4"/>
    </row>
    <row r="39" spans="1:28" ht="12" customHeight="1">
      <c r="A39" s="4"/>
      <c r="B39" s="32"/>
      <c r="C39" s="1676" t="s">
        <v>214</v>
      </c>
      <c r="D39" s="1676"/>
      <c r="E39" s="137"/>
      <c r="F39" s="20"/>
      <c r="G39" s="1677">
        <v>-6.5</v>
      </c>
      <c r="H39" s="1677"/>
      <c r="I39" s="1677"/>
      <c r="J39" s="133"/>
      <c r="K39" s="1677">
        <v>-6.1999999999999957</v>
      </c>
      <c r="L39" s="1677"/>
      <c r="M39" s="1677"/>
      <c r="N39" s="133"/>
      <c r="O39" s="1677">
        <v>-6</v>
      </c>
      <c r="P39" s="1677"/>
      <c r="Q39" s="1677"/>
      <c r="R39" s="278"/>
      <c r="S39" s="1677">
        <v>-6.2000000000000028</v>
      </c>
      <c r="T39" s="1677"/>
      <c r="U39" s="1677"/>
      <c r="V39" s="278"/>
      <c r="W39" s="1678">
        <v>-5.3999999999999986</v>
      </c>
      <c r="X39" s="1678"/>
      <c r="Y39" s="1678"/>
      <c r="Z39" s="914"/>
      <c r="AA39" s="4"/>
    </row>
    <row r="40" spans="1:28" ht="12" customHeight="1">
      <c r="A40" s="4"/>
      <c r="B40" s="32"/>
      <c r="C40" s="1676" t="s">
        <v>198</v>
      </c>
      <c r="D40" s="1676"/>
      <c r="E40" s="137"/>
      <c r="F40" s="20"/>
      <c r="G40" s="1677">
        <v>-3.3000000000000007</v>
      </c>
      <c r="H40" s="1677"/>
      <c r="I40" s="1677"/>
      <c r="J40" s="133"/>
      <c r="K40" s="1677">
        <v>-3.5</v>
      </c>
      <c r="L40" s="1677"/>
      <c r="M40" s="1677"/>
      <c r="N40" s="133"/>
      <c r="O40" s="1677">
        <v>-4.6000000000000014</v>
      </c>
      <c r="P40" s="1677"/>
      <c r="Q40" s="1677"/>
      <c r="R40" s="278"/>
      <c r="S40" s="1677">
        <v>-4.1000000000000014</v>
      </c>
      <c r="T40" s="1677"/>
      <c r="U40" s="1677"/>
      <c r="V40" s="278"/>
      <c r="W40" s="1678">
        <v>-4.0999999999999979</v>
      </c>
      <c r="X40" s="1678"/>
      <c r="Y40" s="1678"/>
      <c r="Z40" s="914"/>
      <c r="AA40" s="4"/>
    </row>
    <row r="41" spans="1:28" ht="12" customHeight="1">
      <c r="A41" s="4"/>
      <c r="B41" s="32"/>
      <c r="C41" s="1676" t="s">
        <v>215</v>
      </c>
      <c r="D41" s="1676"/>
      <c r="E41" s="137"/>
      <c r="F41" s="20"/>
      <c r="G41" s="1677">
        <v>-10.800000000000004</v>
      </c>
      <c r="H41" s="1677"/>
      <c r="I41" s="1677"/>
      <c r="J41" s="133"/>
      <c r="K41" s="1677">
        <v>-9.7999999999999972</v>
      </c>
      <c r="L41" s="1677"/>
      <c r="M41" s="1677"/>
      <c r="N41" s="133"/>
      <c r="O41" s="1677">
        <v>-8.6000000000000014</v>
      </c>
      <c r="P41" s="1677"/>
      <c r="Q41" s="1677"/>
      <c r="R41" s="278"/>
      <c r="S41" s="1677">
        <v>-8.8000000000000043</v>
      </c>
      <c r="T41" s="1677"/>
      <c r="U41" s="1677"/>
      <c r="V41" s="278"/>
      <c r="W41" s="1678">
        <v>-11.399999999999999</v>
      </c>
      <c r="X41" s="1678"/>
      <c r="Y41" s="1678"/>
      <c r="Z41" s="914"/>
      <c r="AA41" s="4"/>
    </row>
    <row r="42" spans="1:28" ht="11.25" customHeight="1">
      <c r="A42" s="4"/>
      <c r="B42" s="32"/>
      <c r="C42" s="1286"/>
      <c r="D42" s="1286"/>
      <c r="E42" s="137"/>
      <c r="F42" s="20"/>
      <c r="G42" s="929"/>
      <c r="H42" s="929"/>
      <c r="I42" s="929"/>
      <c r="J42" s="279"/>
      <c r="K42" s="929"/>
      <c r="L42" s="929"/>
      <c r="M42" s="929"/>
      <c r="N42" s="133"/>
      <c r="O42" s="929"/>
      <c r="P42" s="929"/>
      <c r="Q42" s="929"/>
      <c r="R42" s="133"/>
      <c r="S42" s="929"/>
      <c r="T42" s="929"/>
      <c r="U42" s="929"/>
      <c r="V42" s="278"/>
      <c r="W42" s="930"/>
      <c r="X42" s="930"/>
      <c r="Y42" s="930"/>
      <c r="Z42" s="914"/>
      <c r="AA42" s="4"/>
    </row>
    <row r="43" spans="1:28" ht="5.25" customHeight="1" thickBot="1">
      <c r="A43" s="4"/>
      <c r="B43" s="32"/>
      <c r="C43" s="1286"/>
      <c r="D43" s="1286"/>
      <c r="E43" s="137"/>
      <c r="F43" s="20"/>
      <c r="G43" s="929"/>
      <c r="H43" s="929"/>
      <c r="I43" s="929"/>
      <c r="J43" s="279"/>
      <c r="K43" s="929"/>
      <c r="L43" s="929"/>
      <c r="M43" s="929"/>
      <c r="N43" s="133"/>
      <c r="O43" s="929"/>
      <c r="P43" s="929"/>
      <c r="Q43" s="929"/>
      <c r="R43" s="133"/>
      <c r="S43" s="929"/>
      <c r="T43" s="929"/>
      <c r="U43" s="929"/>
      <c r="V43" s="278"/>
      <c r="W43" s="930"/>
      <c r="X43" s="930"/>
      <c r="Y43" s="930"/>
      <c r="Z43" s="914"/>
      <c r="AA43" s="4"/>
    </row>
    <row r="44" spans="1:28" s="12" customFormat="1" ht="13.5" customHeight="1" thickBot="1">
      <c r="A44" s="11"/>
      <c r="B44" s="19"/>
      <c r="C44" s="615" t="s">
        <v>619</v>
      </c>
      <c r="D44" s="983"/>
      <c r="E44" s="983"/>
      <c r="F44" s="983"/>
      <c r="G44" s="983"/>
      <c r="H44" s="983"/>
      <c r="I44" s="983"/>
      <c r="J44" s="983"/>
      <c r="K44" s="983"/>
      <c r="L44" s="983"/>
      <c r="M44" s="983"/>
      <c r="N44" s="983"/>
      <c r="O44" s="983"/>
      <c r="P44" s="983"/>
      <c r="Q44" s="983"/>
      <c r="R44" s="983"/>
      <c r="S44" s="983"/>
      <c r="T44" s="983"/>
      <c r="U44" s="983"/>
      <c r="V44" s="983"/>
      <c r="W44" s="983"/>
      <c r="X44" s="983"/>
      <c r="Y44" s="984"/>
      <c r="Z44" s="914"/>
      <c r="AA44" s="11"/>
    </row>
    <row r="45" spans="1:28" s="12" customFormat="1" ht="3.75" customHeight="1">
      <c r="A45" s="11"/>
      <c r="B45" s="19"/>
      <c r="C45" s="1679" t="s">
        <v>201</v>
      </c>
      <c r="D45" s="1679"/>
      <c r="E45" s="19"/>
      <c r="F45" s="19"/>
      <c r="G45" s="19"/>
      <c r="H45" s="19"/>
      <c r="I45" s="19"/>
      <c r="J45" s="19"/>
      <c r="K45" s="19"/>
      <c r="L45" s="19"/>
      <c r="M45" s="19"/>
      <c r="N45" s="19"/>
      <c r="O45" s="19"/>
      <c r="P45" s="19"/>
      <c r="Q45" s="19"/>
      <c r="R45" s="19"/>
      <c r="S45" s="19"/>
      <c r="T45" s="19"/>
      <c r="U45" s="19"/>
      <c r="V45" s="19"/>
      <c r="W45" s="19"/>
      <c r="X45" s="19"/>
      <c r="Y45" s="19"/>
      <c r="Z45" s="914"/>
      <c r="AA45" s="11"/>
    </row>
    <row r="46" spans="1:28" ht="13.5" customHeight="1">
      <c r="A46" s="4"/>
      <c r="B46" s="8"/>
      <c r="C46" s="1679"/>
      <c r="D46" s="1679"/>
      <c r="E46" s="1303"/>
      <c r="F46" s="278">
        <v>2010</v>
      </c>
      <c r="G46" s="1646">
        <v>2012</v>
      </c>
      <c r="H46" s="1646"/>
      <c r="I46" s="1646"/>
      <c r="J46" s="1646"/>
      <c r="K46" s="1646"/>
      <c r="L46" s="1646"/>
      <c r="M46" s="1646"/>
      <c r="N46" s="1646"/>
      <c r="O46" s="1646"/>
      <c r="P46" s="1646"/>
      <c r="Q46" s="1646"/>
      <c r="R46" s="1646"/>
      <c r="S46" s="1646"/>
      <c r="T46" s="1646"/>
      <c r="U46" s="1646"/>
      <c r="V46" s="278"/>
      <c r="W46" s="1662">
        <v>2013</v>
      </c>
      <c r="X46" s="1662"/>
      <c r="Y46" s="1662"/>
      <c r="Z46" s="914"/>
      <c r="AA46" s="4"/>
    </row>
    <row r="47" spans="1:28">
      <c r="A47" s="4"/>
      <c r="B47" s="8"/>
      <c r="C47" s="1304"/>
      <c r="D47" s="1304"/>
      <c r="E47" s="1304"/>
      <c r="F47" s="1304"/>
      <c r="G47" s="1331" t="s">
        <v>222</v>
      </c>
      <c r="H47" s="1332"/>
      <c r="I47" s="1332"/>
      <c r="J47" s="1303"/>
      <c r="K47" s="1644" t="s">
        <v>223</v>
      </c>
      <c r="L47" s="1644"/>
      <c r="M47" s="1644"/>
      <c r="N47" s="1303"/>
      <c r="O47" s="1644" t="s">
        <v>224</v>
      </c>
      <c r="P47" s="1644"/>
      <c r="Q47" s="1644"/>
      <c r="R47" s="917"/>
      <c r="S47" s="1644" t="s">
        <v>221</v>
      </c>
      <c r="T47" s="1644"/>
      <c r="U47" s="1644"/>
      <c r="V47" s="278"/>
      <c r="W47" s="1644" t="s">
        <v>222</v>
      </c>
      <c r="X47" s="1644"/>
      <c r="Y47" s="1644"/>
      <c r="Z47" s="914"/>
      <c r="AA47" s="4"/>
    </row>
    <row r="48" spans="1:28" ht="11.25" customHeight="1">
      <c r="A48" s="4"/>
      <c r="B48" s="8"/>
      <c r="C48" s="1304"/>
      <c r="D48" s="1304"/>
      <c r="E48" s="1304"/>
      <c r="F48" s="931"/>
      <c r="G48" s="931" t="s">
        <v>202</v>
      </c>
      <c r="H48" s="902"/>
      <c r="I48" s="932" t="s">
        <v>135</v>
      </c>
      <c r="J48" s="1304"/>
      <c r="K48" s="1289" t="s">
        <v>202</v>
      </c>
      <c r="L48" s="902"/>
      <c r="M48" s="932" t="s">
        <v>135</v>
      </c>
      <c r="N48" s="1304"/>
      <c r="O48" s="931" t="s">
        <v>202</v>
      </c>
      <c r="P48" s="902"/>
      <c r="Q48" s="932" t="s">
        <v>135</v>
      </c>
      <c r="R48" s="1304"/>
      <c r="S48" s="931" t="s">
        <v>202</v>
      </c>
      <c r="T48" s="902"/>
      <c r="U48" s="932" t="s">
        <v>135</v>
      </c>
      <c r="V48" s="902"/>
      <c r="W48" s="931" t="s">
        <v>202</v>
      </c>
      <c r="X48" s="902"/>
      <c r="Y48" s="932" t="s">
        <v>135</v>
      </c>
      <c r="Z48" s="914"/>
      <c r="AA48" s="4"/>
    </row>
    <row r="49" spans="1:27" ht="3" customHeight="1">
      <c r="A49" s="4"/>
      <c r="B49" s="8"/>
      <c r="C49" s="1304"/>
      <c r="D49" s="1304"/>
      <c r="E49" s="1304"/>
      <c r="F49" s="1304"/>
      <c r="G49" s="1303"/>
      <c r="H49" s="902"/>
      <c r="I49" s="1303"/>
      <c r="J49" s="1303"/>
      <c r="K49" s="1303"/>
      <c r="L49" s="902"/>
      <c r="M49" s="1303"/>
      <c r="N49" s="110"/>
      <c r="O49" s="1303"/>
      <c r="P49" s="902"/>
      <c r="Q49" s="1303"/>
      <c r="R49" s="279"/>
      <c r="S49" s="1099"/>
      <c r="T49" s="902"/>
      <c r="U49" s="1303"/>
      <c r="V49" s="902"/>
      <c r="W49" s="1303"/>
      <c r="X49" s="902"/>
      <c r="Y49" s="1303"/>
      <c r="Z49" s="914"/>
      <c r="AA49" s="4"/>
    </row>
    <row r="50" spans="1:27" s="894" customFormat="1" ht="12" customHeight="1">
      <c r="A50" s="126"/>
      <c r="B50" s="893"/>
      <c r="C50" s="1649" t="s">
        <v>13</v>
      </c>
      <c r="D50" s="1649"/>
      <c r="E50" s="903"/>
      <c r="F50" s="903"/>
      <c r="G50" s="1333">
        <v>4662.5</v>
      </c>
      <c r="H50" s="1333"/>
      <c r="I50" s="1333">
        <v>100</v>
      </c>
      <c r="J50" s="1333"/>
      <c r="K50" s="1333">
        <v>4688.2</v>
      </c>
      <c r="L50" s="1333"/>
      <c r="M50" s="1333">
        <v>100</v>
      </c>
      <c r="N50" s="1333"/>
      <c r="O50" s="1333">
        <v>4656.3</v>
      </c>
      <c r="P50" s="1333"/>
      <c r="Q50" s="1333">
        <v>100</v>
      </c>
      <c r="R50" s="1333"/>
      <c r="S50" s="1333">
        <v>4531.8</v>
      </c>
      <c r="T50" s="1333"/>
      <c r="U50" s="1333">
        <v>100</v>
      </c>
      <c r="V50" s="1333"/>
      <c r="W50" s="1333">
        <v>4433.2</v>
      </c>
      <c r="X50" s="1333"/>
      <c r="Y50" s="1333">
        <v>100</v>
      </c>
      <c r="Z50" s="921"/>
      <c r="AA50" s="126"/>
    </row>
    <row r="51" spans="1:27" s="28" customFormat="1" ht="9.75" customHeight="1">
      <c r="A51" s="922"/>
      <c r="B51" s="20"/>
      <c r="C51" s="138"/>
      <c r="D51" s="1680" t="s">
        <v>198</v>
      </c>
      <c r="E51" s="1680"/>
      <c r="F51" s="1680"/>
      <c r="G51" s="1334">
        <v>272.3</v>
      </c>
      <c r="H51" s="273"/>
      <c r="I51" s="1334">
        <v>5.8402144772117959</v>
      </c>
      <c r="J51" s="1335"/>
      <c r="K51" s="1334">
        <v>271.60000000000002</v>
      </c>
      <c r="L51" s="273"/>
      <c r="M51" s="1334">
        <v>5.7932682052813451</v>
      </c>
      <c r="N51" s="1335"/>
      <c r="O51" s="1334">
        <v>274</v>
      </c>
      <c r="P51" s="273"/>
      <c r="Q51" s="1334">
        <v>5.8845005691214052</v>
      </c>
      <c r="R51" s="1335"/>
      <c r="S51" s="1334">
        <v>247.3</v>
      </c>
      <c r="T51" s="273"/>
      <c r="U51" s="1334">
        <v>5.4569928063903967</v>
      </c>
      <c r="V51" s="1335"/>
      <c r="W51" s="1334">
        <v>228.5</v>
      </c>
      <c r="X51" s="273"/>
      <c r="Y51" s="1334">
        <v>5.1542903545971308</v>
      </c>
      <c r="Z51" s="924"/>
      <c r="AA51" s="922"/>
    </row>
    <row r="52" spans="1:27" s="28" customFormat="1" ht="9.75" customHeight="1">
      <c r="A52" s="922"/>
      <c r="B52" s="20"/>
      <c r="C52" s="138"/>
      <c r="D52" s="145" t="s">
        <v>620</v>
      </c>
      <c r="E52" s="933"/>
      <c r="F52" s="1304"/>
      <c r="G52" s="1334">
        <v>879.9</v>
      </c>
      <c r="H52" s="273"/>
      <c r="I52" s="1334">
        <v>18.871849865951742</v>
      </c>
      <c r="J52" s="1335"/>
      <c r="K52" s="1334">
        <v>894.6</v>
      </c>
      <c r="L52" s="273"/>
      <c r="M52" s="1334">
        <v>19.081950428735979</v>
      </c>
      <c r="N52" s="1335"/>
      <c r="O52" s="1334">
        <v>905.3</v>
      </c>
      <c r="P52" s="273"/>
      <c r="Q52" s="1334">
        <v>19.442475785494921</v>
      </c>
      <c r="R52" s="1335"/>
      <c r="S52" s="1334">
        <v>874.1</v>
      </c>
      <c r="T52" s="273"/>
      <c r="U52" s="1334">
        <v>19.288141577298205</v>
      </c>
      <c r="V52" s="1335"/>
      <c r="W52" s="1334">
        <v>853.4</v>
      </c>
      <c r="X52" s="273"/>
      <c r="Y52" s="1334">
        <v>19.250203013624471</v>
      </c>
      <c r="Z52" s="924"/>
      <c r="AA52" s="922"/>
    </row>
    <row r="53" spans="1:27" s="28" customFormat="1" ht="12" customHeight="1">
      <c r="A53" s="922"/>
      <c r="B53" s="91"/>
      <c r="C53" s="145" t="s">
        <v>234</v>
      </c>
      <c r="D53" s="322"/>
      <c r="E53" s="1303"/>
      <c r="F53" s="20"/>
      <c r="G53" s="1334">
        <v>1667.4</v>
      </c>
      <c r="H53" s="1334"/>
      <c r="I53" s="1334">
        <v>35.761930294906172</v>
      </c>
      <c r="J53" s="1334"/>
      <c r="K53" s="1334">
        <v>1676.8</v>
      </c>
      <c r="L53" s="1334"/>
      <c r="M53" s="1334">
        <v>35.766392218762</v>
      </c>
      <c r="N53" s="1334"/>
      <c r="O53" s="1334">
        <v>1660.5</v>
      </c>
      <c r="P53" s="1334"/>
      <c r="Q53" s="1334">
        <v>35.661362025642681</v>
      </c>
      <c r="R53" s="1334"/>
      <c r="S53" s="1334">
        <v>1614.1</v>
      </c>
      <c r="T53" s="1334"/>
      <c r="U53" s="1334">
        <v>35.617194050928987</v>
      </c>
      <c r="V53" s="1334"/>
      <c r="W53" s="1334">
        <v>1560.6</v>
      </c>
      <c r="X53" s="1334"/>
      <c r="Y53" s="1334">
        <v>35.202562483082197</v>
      </c>
      <c r="Z53" s="924"/>
      <c r="AA53" s="922"/>
    </row>
    <row r="54" spans="1:27" s="28" customFormat="1" ht="9.75" customHeight="1">
      <c r="A54" s="922"/>
      <c r="B54" s="20"/>
      <c r="C54" s="266"/>
      <c r="D54" s="1676" t="s">
        <v>198</v>
      </c>
      <c r="E54" s="1676"/>
      <c r="F54" s="1676"/>
      <c r="G54" s="1335">
        <v>118.7</v>
      </c>
      <c r="H54" s="1334"/>
      <c r="I54" s="1335">
        <v>7.1188676982127861</v>
      </c>
      <c r="J54" s="1335"/>
      <c r="K54" s="1335">
        <v>122.8</v>
      </c>
      <c r="L54" s="1334"/>
      <c r="M54" s="1335">
        <v>7.3234732824427482</v>
      </c>
      <c r="N54" s="1335"/>
      <c r="O54" s="1335">
        <v>117.1</v>
      </c>
      <c r="P54" s="1334"/>
      <c r="Q54" s="1335">
        <v>7.052092743149653</v>
      </c>
      <c r="R54" s="1335"/>
      <c r="S54" s="1335">
        <v>106</v>
      </c>
      <c r="T54" s="1334"/>
      <c r="U54" s="1335">
        <v>6.5671271916238156</v>
      </c>
      <c r="V54" s="1335"/>
      <c r="W54" s="1335">
        <v>95.9</v>
      </c>
      <c r="X54" s="1334"/>
      <c r="Y54" s="1335">
        <v>6.145072408048188</v>
      </c>
      <c r="Z54" s="924"/>
      <c r="AA54" s="922"/>
    </row>
    <row r="55" spans="1:27" s="28" customFormat="1" ht="9.75" customHeight="1">
      <c r="A55" s="922"/>
      <c r="B55" s="20"/>
      <c r="C55" s="266"/>
      <c r="D55" s="1286" t="s">
        <v>620</v>
      </c>
      <c r="E55" s="1097"/>
      <c r="F55" s="20"/>
      <c r="G55" s="1335">
        <v>283.89999999999998</v>
      </c>
      <c r="H55" s="1334"/>
      <c r="I55" s="1335">
        <v>17.026508336332011</v>
      </c>
      <c r="J55" s="1335"/>
      <c r="K55" s="1335">
        <v>304.10000000000002</v>
      </c>
      <c r="L55" s="1334"/>
      <c r="M55" s="1335">
        <v>18.135734732824428</v>
      </c>
      <c r="N55" s="1335"/>
      <c r="O55" s="1335">
        <v>306</v>
      </c>
      <c r="P55" s="1334"/>
      <c r="Q55" s="1335">
        <v>18.428184281842817</v>
      </c>
      <c r="R55" s="1335"/>
      <c r="S55" s="1335">
        <v>293.60000000000002</v>
      </c>
      <c r="T55" s="1334"/>
      <c r="U55" s="1335">
        <v>18.189703240195776</v>
      </c>
      <c r="V55" s="1335"/>
      <c r="W55" s="1335">
        <v>274.3</v>
      </c>
      <c r="X55" s="1334"/>
      <c r="Y55" s="1335">
        <v>17.576573112905294</v>
      </c>
      <c r="Z55" s="924"/>
      <c r="AA55" s="922"/>
    </row>
    <row r="56" spans="1:27" s="28" customFormat="1" ht="12" customHeight="1">
      <c r="A56" s="922"/>
      <c r="B56" s="20"/>
      <c r="C56" s="145" t="s">
        <v>235</v>
      </c>
      <c r="D56" s="322"/>
      <c r="E56" s="933"/>
      <c r="F56" s="20"/>
      <c r="G56" s="1334">
        <v>1100</v>
      </c>
      <c r="H56" s="1334"/>
      <c r="I56" s="1334">
        <v>23.592493297587129</v>
      </c>
      <c r="J56" s="1334"/>
      <c r="K56" s="1334">
        <v>1126.8</v>
      </c>
      <c r="L56" s="1334"/>
      <c r="M56" s="1334">
        <v>24.034810801586961</v>
      </c>
      <c r="N56" s="1334"/>
      <c r="O56" s="1334">
        <v>1113.3</v>
      </c>
      <c r="P56" s="1334"/>
      <c r="Q56" s="1334">
        <v>23.909541910959341</v>
      </c>
      <c r="R56" s="1334"/>
      <c r="S56" s="1334">
        <v>1085.9000000000001</v>
      </c>
      <c r="T56" s="1334"/>
      <c r="U56" s="1334">
        <v>23.961781190696854</v>
      </c>
      <c r="V56" s="1334"/>
      <c r="W56" s="1334">
        <v>1072.9000000000001</v>
      </c>
      <c r="X56" s="1334"/>
      <c r="Y56" s="1334">
        <v>24.201479743751694</v>
      </c>
      <c r="Z56" s="924"/>
      <c r="AA56" s="922"/>
    </row>
    <row r="57" spans="1:27" s="28" customFormat="1" ht="9.75" customHeight="1">
      <c r="A57" s="922"/>
      <c r="B57" s="20"/>
      <c r="C57" s="266"/>
      <c r="D57" s="1676" t="s">
        <v>198</v>
      </c>
      <c r="E57" s="1676"/>
      <c r="F57" s="1676"/>
      <c r="G57" s="1335">
        <v>57.6</v>
      </c>
      <c r="H57" s="1334"/>
      <c r="I57" s="1335">
        <v>5.2363636363636363</v>
      </c>
      <c r="J57" s="1335"/>
      <c r="K57" s="1335">
        <v>57.5</v>
      </c>
      <c r="L57" s="1334"/>
      <c r="M57" s="1335">
        <v>5.10294639687611</v>
      </c>
      <c r="N57" s="1335"/>
      <c r="O57" s="1335">
        <v>56.4</v>
      </c>
      <c r="P57" s="1334"/>
      <c r="Q57" s="1335">
        <v>5.0660199407167879</v>
      </c>
      <c r="R57" s="1335"/>
      <c r="S57" s="1335">
        <v>54.8</v>
      </c>
      <c r="T57" s="1334"/>
      <c r="U57" s="1335">
        <v>5.0465052030573716</v>
      </c>
      <c r="V57" s="1335"/>
      <c r="W57" s="1335">
        <v>55</v>
      </c>
      <c r="X57" s="1334"/>
      <c r="Y57" s="1335">
        <v>5.1262932239724108</v>
      </c>
      <c r="Z57" s="924"/>
      <c r="AA57" s="922"/>
    </row>
    <row r="58" spans="1:27" s="28" customFormat="1" ht="9.75" customHeight="1">
      <c r="A58" s="922"/>
      <c r="B58" s="20"/>
      <c r="C58" s="266"/>
      <c r="D58" s="1286" t="s">
        <v>620</v>
      </c>
      <c r="E58" s="115"/>
      <c r="F58" s="616"/>
      <c r="G58" s="1335">
        <v>262.8</v>
      </c>
      <c r="H58" s="1334"/>
      <c r="I58" s="1335">
        <v>23.890909090909094</v>
      </c>
      <c r="J58" s="1335"/>
      <c r="K58" s="1335">
        <v>273.39999999999998</v>
      </c>
      <c r="L58" s="1334"/>
      <c r="M58" s="1335">
        <v>24.263400780972667</v>
      </c>
      <c r="N58" s="1335"/>
      <c r="O58" s="1335">
        <v>278.7</v>
      </c>
      <c r="P58" s="1334"/>
      <c r="Q58" s="1335">
        <v>25.033683643222847</v>
      </c>
      <c r="R58" s="1335"/>
      <c r="S58" s="1335">
        <v>266.60000000000002</v>
      </c>
      <c r="T58" s="1334"/>
      <c r="U58" s="1335">
        <v>24.551063633852106</v>
      </c>
      <c r="V58" s="1335"/>
      <c r="W58" s="1335">
        <v>258.7</v>
      </c>
      <c r="X58" s="1334"/>
      <c r="Y58" s="1335">
        <v>24.11221921893932</v>
      </c>
      <c r="Z58" s="924"/>
      <c r="AA58" s="922"/>
    </row>
    <row r="59" spans="1:27" s="28" customFormat="1" ht="12" customHeight="1">
      <c r="A59" s="922"/>
      <c r="B59" s="20"/>
      <c r="C59" s="145" t="s">
        <v>67</v>
      </c>
      <c r="D59" s="322"/>
      <c r="E59" s="115"/>
      <c r="F59" s="20"/>
      <c r="G59" s="1334">
        <v>1187.5999999999999</v>
      </c>
      <c r="H59" s="1334"/>
      <c r="I59" s="1334">
        <v>25.471313672922253</v>
      </c>
      <c r="J59" s="1334"/>
      <c r="K59" s="1334">
        <v>1174.3</v>
      </c>
      <c r="L59" s="1334"/>
      <c r="M59" s="1334">
        <v>25.047992833070261</v>
      </c>
      <c r="N59" s="1334"/>
      <c r="O59" s="1334">
        <v>1170.3</v>
      </c>
      <c r="P59" s="1334"/>
      <c r="Q59" s="1334">
        <v>25.133689839572192</v>
      </c>
      <c r="R59" s="1334"/>
      <c r="S59" s="1334">
        <v>1148.5</v>
      </c>
      <c r="T59" s="1334"/>
      <c r="U59" s="1334">
        <v>25.343130764817513</v>
      </c>
      <c r="V59" s="1334"/>
      <c r="W59" s="1334">
        <v>1134.3</v>
      </c>
      <c r="X59" s="1334"/>
      <c r="Y59" s="1334">
        <v>25.58648380402418</v>
      </c>
      <c r="Z59" s="924"/>
      <c r="AA59" s="922"/>
    </row>
    <row r="60" spans="1:27" s="28" customFormat="1" ht="9.75" customHeight="1">
      <c r="A60" s="922"/>
      <c r="B60" s="20"/>
      <c r="C60" s="266"/>
      <c r="D60" s="1676" t="s">
        <v>198</v>
      </c>
      <c r="E60" s="1676"/>
      <c r="F60" s="1676"/>
      <c r="G60" s="1335">
        <v>59.9</v>
      </c>
      <c r="H60" s="1334"/>
      <c r="I60" s="1335">
        <v>5.0437857864600879</v>
      </c>
      <c r="J60" s="1335"/>
      <c r="K60" s="1335">
        <v>53</v>
      </c>
      <c r="L60" s="1334"/>
      <c r="M60" s="1335">
        <v>4.5133270884782428</v>
      </c>
      <c r="N60" s="1335"/>
      <c r="O60" s="1335">
        <v>58.7</v>
      </c>
      <c r="P60" s="1334"/>
      <c r="Q60" s="1335">
        <v>5.0158079125010682</v>
      </c>
      <c r="R60" s="1335"/>
      <c r="S60" s="1335">
        <v>53.5</v>
      </c>
      <c r="T60" s="1334"/>
      <c r="U60" s="1335">
        <v>4.6582498911623862</v>
      </c>
      <c r="V60" s="1335"/>
      <c r="W60" s="1335">
        <v>47.3</v>
      </c>
      <c r="X60" s="1334"/>
      <c r="Y60" s="1335">
        <v>4.1699726703693907</v>
      </c>
      <c r="Z60" s="924"/>
      <c r="AA60" s="922"/>
    </row>
    <row r="61" spans="1:27" s="28" customFormat="1" ht="9.75" customHeight="1">
      <c r="A61" s="922"/>
      <c r="B61" s="20"/>
      <c r="C61" s="266"/>
      <c r="D61" s="1286" t="s">
        <v>620</v>
      </c>
      <c r="E61" s="1303"/>
      <c r="F61" s="20"/>
      <c r="G61" s="1335">
        <v>199.8</v>
      </c>
      <c r="H61" s="1334"/>
      <c r="I61" s="1335">
        <v>16.823846412933648</v>
      </c>
      <c r="J61" s="1335"/>
      <c r="K61" s="1335">
        <v>188</v>
      </c>
      <c r="L61" s="1334"/>
      <c r="M61" s="1335">
        <v>16.00953759686622</v>
      </c>
      <c r="N61" s="1335"/>
      <c r="O61" s="1335">
        <v>189.6</v>
      </c>
      <c r="P61" s="1334"/>
      <c r="Q61" s="1335">
        <v>16.200974109202768</v>
      </c>
      <c r="R61" s="1335"/>
      <c r="S61" s="1335">
        <v>188.2</v>
      </c>
      <c r="T61" s="1334"/>
      <c r="U61" s="1335">
        <v>16.386591205920766</v>
      </c>
      <c r="V61" s="1335"/>
      <c r="W61" s="1335">
        <v>197.9</v>
      </c>
      <c r="X61" s="1334"/>
      <c r="Y61" s="1335">
        <v>17.446883540509567</v>
      </c>
      <c r="Z61" s="924"/>
      <c r="AA61" s="922"/>
    </row>
    <row r="62" spans="1:27" s="28" customFormat="1" ht="12" customHeight="1">
      <c r="A62" s="922"/>
      <c r="B62" s="20"/>
      <c r="C62" s="145" t="s">
        <v>237</v>
      </c>
      <c r="D62" s="322"/>
      <c r="E62" s="933"/>
      <c r="F62" s="20"/>
      <c r="G62" s="1334">
        <v>313.39999999999998</v>
      </c>
      <c r="H62" s="1334"/>
      <c r="I62" s="1334">
        <v>6.7217158176943697</v>
      </c>
      <c r="J62" s="1334"/>
      <c r="K62" s="1334">
        <v>312.2</v>
      </c>
      <c r="L62" s="1334"/>
      <c r="M62" s="1334">
        <v>6.6592722153491737</v>
      </c>
      <c r="N62" s="1334"/>
      <c r="O62" s="1334">
        <v>307</v>
      </c>
      <c r="P62" s="1334"/>
      <c r="Q62" s="1334">
        <v>6.5932177909498959</v>
      </c>
      <c r="R62" s="1334"/>
      <c r="S62" s="1334">
        <v>299.89999999999998</v>
      </c>
      <c r="T62" s="1334"/>
      <c r="U62" s="1334">
        <v>6.6176795092457734</v>
      </c>
      <c r="V62" s="1334"/>
      <c r="W62" s="1334">
        <v>292.10000000000002</v>
      </c>
      <c r="X62" s="1334"/>
      <c r="Y62" s="1334">
        <v>6.5889199675178212</v>
      </c>
      <c r="Z62" s="924"/>
      <c r="AA62" s="922"/>
    </row>
    <row r="63" spans="1:27" s="28" customFormat="1" ht="9.75" customHeight="1">
      <c r="A63" s="922"/>
      <c r="B63" s="20"/>
      <c r="C63" s="266"/>
      <c r="D63" s="1676" t="s">
        <v>198</v>
      </c>
      <c r="E63" s="1676"/>
      <c r="F63" s="1676"/>
      <c r="G63" s="1335">
        <v>12.9</v>
      </c>
      <c r="H63" s="1334"/>
      <c r="I63" s="1335">
        <v>4.1161455009572432</v>
      </c>
      <c r="J63" s="1335"/>
      <c r="K63" s="1335">
        <v>15.3</v>
      </c>
      <c r="L63" s="1334"/>
      <c r="M63" s="1335">
        <v>4.90070467648943</v>
      </c>
      <c r="N63" s="1335"/>
      <c r="O63" s="1335">
        <v>13.4</v>
      </c>
      <c r="P63" s="1334"/>
      <c r="Q63" s="1335">
        <v>4.3648208469055376</v>
      </c>
      <c r="R63" s="1335"/>
      <c r="S63" s="1335">
        <v>12.9</v>
      </c>
      <c r="T63" s="1334"/>
      <c r="U63" s="1335">
        <v>4.3014338112704245</v>
      </c>
      <c r="V63" s="1335"/>
      <c r="W63" s="1335">
        <v>13</v>
      </c>
      <c r="X63" s="1334"/>
      <c r="Y63" s="1335">
        <v>4.4505306401917144</v>
      </c>
      <c r="Z63" s="924"/>
      <c r="AA63" s="922"/>
    </row>
    <row r="64" spans="1:27" s="28" customFormat="1" ht="9.75" customHeight="1">
      <c r="A64" s="922"/>
      <c r="B64" s="20"/>
      <c r="C64" s="266"/>
      <c r="D64" s="1286" t="s">
        <v>620</v>
      </c>
      <c r="E64" s="933"/>
      <c r="F64" s="20"/>
      <c r="G64" s="1335">
        <v>63.2</v>
      </c>
      <c r="H64" s="1334"/>
      <c r="I64" s="1335">
        <v>20.165922144224634</v>
      </c>
      <c r="J64" s="1335"/>
      <c r="K64" s="1335">
        <v>59.3</v>
      </c>
      <c r="L64" s="1334"/>
      <c r="M64" s="1335">
        <v>18.994234465086482</v>
      </c>
      <c r="N64" s="1335"/>
      <c r="O64" s="1335">
        <v>60</v>
      </c>
      <c r="P64" s="1334"/>
      <c r="Q64" s="1335">
        <v>19.54397394136808</v>
      </c>
      <c r="R64" s="1335"/>
      <c r="S64" s="1335">
        <v>56.5</v>
      </c>
      <c r="T64" s="1334"/>
      <c r="U64" s="1335">
        <v>18.839613204401466</v>
      </c>
      <c r="V64" s="1335"/>
      <c r="W64" s="1335">
        <v>57.9</v>
      </c>
      <c r="X64" s="1334"/>
      <c r="Y64" s="1335">
        <v>19.821978774392328</v>
      </c>
      <c r="Z64" s="924"/>
      <c r="AA64" s="922"/>
    </row>
    <row r="65" spans="1:27" s="28" customFormat="1" ht="12" customHeight="1">
      <c r="A65" s="922"/>
      <c r="B65" s="20"/>
      <c r="C65" s="145" t="s">
        <v>238</v>
      </c>
      <c r="D65" s="322"/>
      <c r="E65" s="933"/>
      <c r="F65" s="20"/>
      <c r="G65" s="1334">
        <v>181</v>
      </c>
      <c r="H65" s="1334"/>
      <c r="I65" s="1334">
        <v>3.8820375335120643</v>
      </c>
      <c r="J65" s="1334"/>
      <c r="K65" s="1334">
        <v>188</v>
      </c>
      <c r="L65" s="1334"/>
      <c r="M65" s="1334">
        <v>4.0100678298707395</v>
      </c>
      <c r="N65" s="1334"/>
      <c r="O65" s="1334">
        <v>196.8</v>
      </c>
      <c r="P65" s="1334"/>
      <c r="Q65" s="1334">
        <v>4.2265317956317254</v>
      </c>
      <c r="R65" s="1334"/>
      <c r="S65" s="1334">
        <v>180</v>
      </c>
      <c r="T65" s="1334"/>
      <c r="U65" s="1334">
        <v>3.9719316827750561</v>
      </c>
      <c r="V65" s="1334"/>
      <c r="W65" s="1334">
        <v>174.7</v>
      </c>
      <c r="X65" s="1334"/>
      <c r="Y65" s="1334">
        <v>3.9407200216547866</v>
      </c>
      <c r="Z65" s="924"/>
      <c r="AA65" s="922"/>
    </row>
    <row r="66" spans="1:27" s="28" customFormat="1" ht="9.75" customHeight="1">
      <c r="A66" s="922"/>
      <c r="B66" s="20"/>
      <c r="C66" s="266"/>
      <c r="D66" s="1676" t="s">
        <v>198</v>
      </c>
      <c r="E66" s="1676"/>
      <c r="F66" s="1676"/>
      <c r="G66" s="1335">
        <v>8.6999999999999993</v>
      </c>
      <c r="H66" s="1334"/>
      <c r="I66" s="1335">
        <v>4.8066298342541431</v>
      </c>
      <c r="J66" s="1335"/>
      <c r="K66" s="1335">
        <v>9.5</v>
      </c>
      <c r="L66" s="1334"/>
      <c r="M66" s="1335">
        <v>5.0531914893617014</v>
      </c>
      <c r="N66" s="1335"/>
      <c r="O66" s="1335">
        <v>13.7</v>
      </c>
      <c r="P66" s="1334"/>
      <c r="Q66" s="1335">
        <v>6.9613821138211378</v>
      </c>
      <c r="R66" s="1335"/>
      <c r="S66" s="1335">
        <v>7.2</v>
      </c>
      <c r="T66" s="1334"/>
      <c r="U66" s="1335">
        <v>4</v>
      </c>
      <c r="V66" s="1335"/>
      <c r="W66" s="1335">
        <v>5.7</v>
      </c>
      <c r="X66" s="1334"/>
      <c r="Y66" s="1335">
        <v>3.2627361190612483</v>
      </c>
      <c r="Z66" s="924"/>
      <c r="AA66" s="922"/>
    </row>
    <row r="67" spans="1:27" s="28" customFormat="1" ht="9.75" customHeight="1">
      <c r="A67" s="922"/>
      <c r="B67" s="20"/>
      <c r="C67" s="266"/>
      <c r="D67" s="1286" t="s">
        <v>620</v>
      </c>
      <c r="E67" s="933"/>
      <c r="F67" s="20"/>
      <c r="G67" s="1335">
        <v>37.5</v>
      </c>
      <c r="H67" s="1334"/>
      <c r="I67" s="1335">
        <v>20.718232044198896</v>
      </c>
      <c r="J67" s="1335"/>
      <c r="K67" s="1335">
        <v>37.1</v>
      </c>
      <c r="L67" s="1334"/>
      <c r="M67" s="1335">
        <v>19.734042553191493</v>
      </c>
      <c r="N67" s="1335"/>
      <c r="O67" s="1335">
        <v>38.799999999999997</v>
      </c>
      <c r="P67" s="1334"/>
      <c r="Q67" s="1335">
        <v>19.715447154471541</v>
      </c>
      <c r="R67" s="1335"/>
      <c r="S67" s="1335">
        <v>37.1</v>
      </c>
      <c r="T67" s="1334"/>
      <c r="U67" s="1335">
        <v>20.611111111111111</v>
      </c>
      <c r="V67" s="1335"/>
      <c r="W67" s="1335">
        <v>34.9</v>
      </c>
      <c r="X67" s="1334"/>
      <c r="Y67" s="1335">
        <v>19.977103606182027</v>
      </c>
      <c r="Z67" s="924"/>
      <c r="AA67" s="922"/>
    </row>
    <row r="68" spans="1:27" s="28" customFormat="1" ht="12" customHeight="1">
      <c r="A68" s="922"/>
      <c r="B68" s="20"/>
      <c r="C68" s="145" t="s">
        <v>165</v>
      </c>
      <c r="D68" s="322"/>
      <c r="E68" s="933"/>
      <c r="F68" s="20"/>
      <c r="G68" s="1334">
        <v>103.8</v>
      </c>
      <c r="H68" s="1334"/>
      <c r="I68" s="1334">
        <v>2.2262734584450401</v>
      </c>
      <c r="J68" s="1334"/>
      <c r="K68" s="1334">
        <v>102.5</v>
      </c>
      <c r="L68" s="1334"/>
      <c r="M68" s="1334">
        <v>2.1863401732008021</v>
      </c>
      <c r="N68" s="1334"/>
      <c r="O68" s="1334">
        <v>102.4</v>
      </c>
      <c r="P68" s="1334"/>
      <c r="Q68" s="1334">
        <v>2.1991710156132553</v>
      </c>
      <c r="R68" s="1334"/>
      <c r="S68" s="1334">
        <v>100.3</v>
      </c>
      <c r="T68" s="1334"/>
      <c r="U68" s="1334">
        <v>2.2132485987907673</v>
      </c>
      <c r="V68" s="1334"/>
      <c r="W68" s="1334">
        <v>97.8</v>
      </c>
      <c r="X68" s="1334"/>
      <c r="Y68" s="1334">
        <v>2.2060813859063431</v>
      </c>
      <c r="Z68" s="924"/>
      <c r="AA68" s="922"/>
    </row>
    <row r="69" spans="1:27" s="28" customFormat="1" ht="9.75" customHeight="1">
      <c r="A69" s="922"/>
      <c r="B69" s="20"/>
      <c r="C69" s="266"/>
      <c r="D69" s="1676" t="s">
        <v>198</v>
      </c>
      <c r="E69" s="1676"/>
      <c r="F69" s="1676"/>
      <c r="G69" s="1335">
        <v>9</v>
      </c>
      <c r="H69" s="1334"/>
      <c r="I69" s="1335">
        <v>8.6705202312138727</v>
      </c>
      <c r="J69" s="1335"/>
      <c r="K69" s="1335">
        <v>8</v>
      </c>
      <c r="L69" s="1334"/>
      <c r="M69" s="1335">
        <v>7.8048780487804876</v>
      </c>
      <c r="N69" s="1335"/>
      <c r="O69" s="1335">
        <v>8.6</v>
      </c>
      <c r="P69" s="1334"/>
      <c r="Q69" s="1335">
        <v>8.3984374999999982</v>
      </c>
      <c r="R69" s="1335"/>
      <c r="S69" s="1335">
        <v>7.6</v>
      </c>
      <c r="T69" s="1334"/>
      <c r="U69" s="1335">
        <v>7.5772681954137582</v>
      </c>
      <c r="V69" s="1335"/>
      <c r="W69" s="1335">
        <v>7.2</v>
      </c>
      <c r="X69" s="1334"/>
      <c r="Y69" s="1335">
        <v>7.3619631901840492</v>
      </c>
      <c r="Z69" s="924"/>
      <c r="AA69" s="922"/>
    </row>
    <row r="70" spans="1:27" s="28" customFormat="1" ht="9.75" customHeight="1">
      <c r="A70" s="922"/>
      <c r="B70" s="20"/>
      <c r="C70" s="266"/>
      <c r="D70" s="1286" t="s">
        <v>620</v>
      </c>
      <c r="E70" s="933"/>
      <c r="F70" s="20"/>
      <c r="G70" s="1335">
        <v>15.9</v>
      </c>
      <c r="H70" s="1334"/>
      <c r="I70" s="1335">
        <v>15.317919075144509</v>
      </c>
      <c r="J70" s="1335"/>
      <c r="K70" s="1335">
        <v>14.8</v>
      </c>
      <c r="L70" s="1334"/>
      <c r="M70" s="1335">
        <v>14.439024390243905</v>
      </c>
      <c r="N70" s="1335"/>
      <c r="O70" s="1335">
        <v>14.8</v>
      </c>
      <c r="P70" s="1334"/>
      <c r="Q70" s="1335">
        <v>14.453125</v>
      </c>
      <c r="R70" s="1335"/>
      <c r="S70" s="1335">
        <v>14.4</v>
      </c>
      <c r="T70" s="1334"/>
      <c r="U70" s="1335">
        <v>14.356929212362912</v>
      </c>
      <c r="V70" s="1335"/>
      <c r="W70" s="1335">
        <v>13.4</v>
      </c>
      <c r="X70" s="1334"/>
      <c r="Y70" s="1335">
        <v>13.701431492842536</v>
      </c>
      <c r="Z70" s="924"/>
      <c r="AA70" s="922"/>
    </row>
    <row r="71" spans="1:27" s="28" customFormat="1" ht="12" customHeight="1">
      <c r="A71" s="922"/>
      <c r="B71" s="20"/>
      <c r="C71" s="145" t="s">
        <v>166</v>
      </c>
      <c r="D71" s="322"/>
      <c r="E71" s="933"/>
      <c r="F71" s="20"/>
      <c r="G71" s="1334">
        <v>109.2</v>
      </c>
      <c r="H71" s="1334"/>
      <c r="I71" s="1334">
        <v>2.3420911528150135</v>
      </c>
      <c r="J71" s="1334"/>
      <c r="K71" s="1334">
        <v>107.7</v>
      </c>
      <c r="L71" s="1334"/>
      <c r="M71" s="1334">
        <v>2.2972569429631844</v>
      </c>
      <c r="N71" s="1334"/>
      <c r="O71" s="1334">
        <v>106</v>
      </c>
      <c r="P71" s="1334"/>
      <c r="Q71" s="1334">
        <v>2.2764856216309086</v>
      </c>
      <c r="R71" s="1334"/>
      <c r="S71" s="1334">
        <v>103.2</v>
      </c>
      <c r="T71" s="1334"/>
      <c r="U71" s="1334">
        <v>2.2772408314576991</v>
      </c>
      <c r="V71" s="1334"/>
      <c r="W71" s="1334">
        <v>100.8</v>
      </c>
      <c r="X71" s="1334"/>
      <c r="Y71" s="1334">
        <v>2.2737525940629792</v>
      </c>
      <c r="Z71" s="924"/>
      <c r="AA71" s="922"/>
    </row>
    <row r="72" spans="1:27" s="28" customFormat="1" ht="9.75" customHeight="1">
      <c r="A72" s="922"/>
      <c r="B72" s="20"/>
      <c r="C72" s="266"/>
      <c r="D72" s="1676" t="s">
        <v>198</v>
      </c>
      <c r="E72" s="1676"/>
      <c r="F72" s="1676"/>
      <c r="G72" s="1335">
        <v>5.5</v>
      </c>
      <c r="H72" s="1334"/>
      <c r="I72" s="1335">
        <v>5.0366300366300365</v>
      </c>
      <c r="J72" s="1335"/>
      <c r="K72" s="1335">
        <v>5.3</v>
      </c>
      <c r="L72" s="1334"/>
      <c r="M72" s="1335">
        <v>4.9210770659238623</v>
      </c>
      <c r="N72" s="1335"/>
      <c r="O72" s="1335">
        <v>6.1</v>
      </c>
      <c r="P72" s="1334"/>
      <c r="Q72" s="1335">
        <v>5.7547169811320753</v>
      </c>
      <c r="R72" s="1335"/>
      <c r="S72" s="1335">
        <v>5.3</v>
      </c>
      <c r="T72" s="1334"/>
      <c r="U72" s="1335">
        <v>5.1356589147286815</v>
      </c>
      <c r="V72" s="1335"/>
      <c r="W72" s="1335">
        <v>4.5</v>
      </c>
      <c r="X72" s="1334"/>
      <c r="Y72" s="1335">
        <v>4.4642857142857144</v>
      </c>
      <c r="Z72" s="924"/>
      <c r="AA72" s="922"/>
    </row>
    <row r="73" spans="1:27" s="28" customFormat="1" ht="9.75" customHeight="1">
      <c r="A73" s="922"/>
      <c r="B73" s="20"/>
      <c r="C73" s="266"/>
      <c r="D73" s="1286" t="s">
        <v>620</v>
      </c>
      <c r="E73" s="933"/>
      <c r="F73" s="20"/>
      <c r="G73" s="1335">
        <v>16.8</v>
      </c>
      <c r="H73" s="1334"/>
      <c r="I73" s="1335">
        <v>15.384615384615385</v>
      </c>
      <c r="J73" s="1335"/>
      <c r="K73" s="1335">
        <v>17.8</v>
      </c>
      <c r="L73" s="1334"/>
      <c r="M73" s="1335">
        <v>16.527390900649955</v>
      </c>
      <c r="N73" s="1335"/>
      <c r="O73" s="1335">
        <v>17.399999999999999</v>
      </c>
      <c r="P73" s="1334"/>
      <c r="Q73" s="1335">
        <v>16.415094339622641</v>
      </c>
      <c r="R73" s="1335"/>
      <c r="S73" s="1335">
        <v>17.600000000000001</v>
      </c>
      <c r="T73" s="1334"/>
      <c r="U73" s="1335">
        <v>17.054263565891471</v>
      </c>
      <c r="V73" s="1335"/>
      <c r="W73" s="1335">
        <v>16.3</v>
      </c>
      <c r="X73" s="1334"/>
      <c r="Y73" s="1335">
        <v>16.170634920634921</v>
      </c>
      <c r="Z73" s="924"/>
      <c r="AA73" s="922"/>
    </row>
    <row r="74" spans="1:27" s="28" customFormat="1" ht="9.75" customHeight="1">
      <c r="A74" s="922"/>
      <c r="B74" s="20"/>
      <c r="C74" s="266"/>
      <c r="D74" s="596"/>
      <c r="E74" s="933"/>
      <c r="F74" s="20"/>
      <c r="G74" s="265"/>
      <c r="H74" s="929"/>
      <c r="I74" s="935"/>
      <c r="J74" s="279"/>
      <c r="K74" s="265"/>
      <c r="L74" s="929"/>
      <c r="M74" s="935"/>
      <c r="N74" s="279"/>
      <c r="O74" s="265"/>
      <c r="P74" s="929"/>
      <c r="Q74" s="935"/>
      <c r="R74" s="929"/>
      <c r="S74" s="265"/>
      <c r="T74" s="929"/>
      <c r="U74" s="935"/>
      <c r="V74" s="929"/>
      <c r="W74" s="265"/>
      <c r="X74" s="934"/>
      <c r="Y74" s="935"/>
      <c r="Z74" s="924"/>
      <c r="AA74" s="922"/>
    </row>
    <row r="75" spans="1:27" ht="12" customHeight="1">
      <c r="A75" s="4"/>
      <c r="B75" s="8"/>
      <c r="C75" s="54" t="s">
        <v>203</v>
      </c>
      <c r="D75" s="1"/>
      <c r="E75" s="139"/>
      <c r="F75" s="20"/>
      <c r="G75" s="906" t="s">
        <v>111</v>
      </c>
      <c r="H75" s="279"/>
      <c r="I75" s="140"/>
      <c r="J75" s="279"/>
      <c r="K75" s="279"/>
      <c r="L75" s="279"/>
      <c r="M75" s="279"/>
      <c r="N75" s="279"/>
      <c r="O75" s="929"/>
      <c r="P75" s="929"/>
      <c r="Q75" s="936"/>
      <c r="R75" s="929"/>
      <c r="S75" s="937"/>
      <c r="T75" s="929"/>
      <c r="U75" s="929"/>
      <c r="V75" s="929"/>
      <c r="W75" s="938"/>
      <c r="X75" s="938"/>
      <c r="Y75" s="938"/>
      <c r="Z75" s="914"/>
      <c r="AA75" s="4"/>
    </row>
    <row r="76" spans="1:27" s="901" customFormat="1" ht="13.5" customHeight="1">
      <c r="A76" s="900"/>
      <c r="B76" s="898"/>
      <c r="C76" s="898"/>
      <c r="D76" s="898"/>
      <c r="E76" s="8"/>
      <c r="F76" s="8"/>
      <c r="G76" s="8"/>
      <c r="H76" s="8"/>
      <c r="I76" s="8"/>
      <c r="J76" s="8"/>
      <c r="K76" s="8"/>
      <c r="L76" s="8"/>
      <c r="M76" s="8"/>
      <c r="N76" s="8"/>
      <c r="O76" s="8"/>
      <c r="P76" s="8"/>
      <c r="Q76" s="8"/>
      <c r="R76" s="8"/>
      <c r="S76" s="1638" t="s">
        <v>622</v>
      </c>
      <c r="T76" s="1638"/>
      <c r="U76" s="1638"/>
      <c r="V76" s="1638"/>
      <c r="W76" s="1638"/>
      <c r="X76" s="1638"/>
      <c r="Y76" s="1638"/>
      <c r="Z76" s="939">
        <v>7</v>
      </c>
      <c r="AA76" s="4"/>
    </row>
    <row r="80" spans="1:27" ht="8.25" customHeight="1"/>
    <row r="82" spans="23:26" ht="9" customHeight="1">
      <c r="Z82" s="9"/>
    </row>
    <row r="83" spans="23:26" ht="8.25" customHeight="1">
      <c r="W83" s="1615"/>
      <c r="X83" s="1615"/>
      <c r="Y83" s="1615"/>
      <c r="Z83" s="1615"/>
    </row>
    <row r="84" spans="23:26" ht="9.75" customHeight="1"/>
  </sheetData>
  <mergeCells count="203">
    <mergeCell ref="W83:Z83"/>
    <mergeCell ref="D60:F60"/>
    <mergeCell ref="D63:F63"/>
    <mergeCell ref="D66:F66"/>
    <mergeCell ref="D69:F69"/>
    <mergeCell ref="D72:F72"/>
    <mergeCell ref="S76:Y76"/>
    <mergeCell ref="C50:D50"/>
    <mergeCell ref="D51:F51"/>
    <mergeCell ref="D54:F54"/>
    <mergeCell ref="D57:F57"/>
    <mergeCell ref="C45:D46"/>
    <mergeCell ref="G46:U46"/>
    <mergeCell ref="W46:Y46"/>
    <mergeCell ref="K47:M47"/>
    <mergeCell ref="O47:Q47"/>
    <mergeCell ref="S47:U47"/>
    <mergeCell ref="W47:Y47"/>
    <mergeCell ref="C41:D41"/>
    <mergeCell ref="G41:I41"/>
    <mergeCell ref="K41:M41"/>
    <mergeCell ref="O41:Q41"/>
    <mergeCell ref="S41:U41"/>
    <mergeCell ref="W41:Y41"/>
    <mergeCell ref="C40:D40"/>
    <mergeCell ref="G40:I40"/>
    <mergeCell ref="K40:M40"/>
    <mergeCell ref="O40:Q40"/>
    <mergeCell ref="S40:U40"/>
    <mergeCell ref="W40:Y40"/>
    <mergeCell ref="W38:Y38"/>
    <mergeCell ref="C39:D39"/>
    <mergeCell ref="G39:I39"/>
    <mergeCell ref="K39:M39"/>
    <mergeCell ref="O39:Q39"/>
    <mergeCell ref="S39:U39"/>
    <mergeCell ref="W39:Y39"/>
    <mergeCell ref="G37:I37"/>
    <mergeCell ref="K37:M37"/>
    <mergeCell ref="O37:Q37"/>
    <mergeCell ref="S37:U37"/>
    <mergeCell ref="W37:Y37"/>
    <mergeCell ref="C38:D38"/>
    <mergeCell ref="G38:I38"/>
    <mergeCell ref="K38:M38"/>
    <mergeCell ref="O38:Q38"/>
    <mergeCell ref="S38:U38"/>
    <mergeCell ref="G35:I35"/>
    <mergeCell ref="K35:M35"/>
    <mergeCell ref="O35:Q35"/>
    <mergeCell ref="S35:U35"/>
    <mergeCell ref="W35:Y35"/>
    <mergeCell ref="G36:I36"/>
    <mergeCell ref="K36:M36"/>
    <mergeCell ref="O36:Q36"/>
    <mergeCell ref="S36:U36"/>
    <mergeCell ref="W36:Y36"/>
    <mergeCell ref="B34:D34"/>
    <mergeCell ref="G34:I34"/>
    <mergeCell ref="K34:M34"/>
    <mergeCell ref="O34:Q34"/>
    <mergeCell ref="S34:U34"/>
    <mergeCell ref="W34:Y34"/>
    <mergeCell ref="G32:I32"/>
    <mergeCell ref="K32:M32"/>
    <mergeCell ref="O32:Q32"/>
    <mergeCell ref="S32:U32"/>
    <mergeCell ref="W32:Y32"/>
    <mergeCell ref="G33:I33"/>
    <mergeCell ref="K33:M33"/>
    <mergeCell ref="O33:Q33"/>
    <mergeCell ref="S33:U33"/>
    <mergeCell ref="W33:Y33"/>
    <mergeCell ref="B31:D31"/>
    <mergeCell ref="G31:I31"/>
    <mergeCell ref="K31:M31"/>
    <mergeCell ref="O31:Q31"/>
    <mergeCell ref="S31:U31"/>
    <mergeCell ref="W31:Y31"/>
    <mergeCell ref="G29:I29"/>
    <mergeCell ref="K29:M29"/>
    <mergeCell ref="O29:Q29"/>
    <mergeCell ref="S29:U29"/>
    <mergeCell ref="W29:Y29"/>
    <mergeCell ref="G30:I30"/>
    <mergeCell ref="K30:M30"/>
    <mergeCell ref="O30:Q30"/>
    <mergeCell ref="S30:U30"/>
    <mergeCell ref="W30:Y30"/>
    <mergeCell ref="B28:D28"/>
    <mergeCell ref="G28:I28"/>
    <mergeCell ref="K28:M28"/>
    <mergeCell ref="O28:Q28"/>
    <mergeCell ref="S28:U28"/>
    <mergeCell ref="W28:Y28"/>
    <mergeCell ref="G26:I26"/>
    <mergeCell ref="K26:M26"/>
    <mergeCell ref="O26:Q26"/>
    <mergeCell ref="S26:U26"/>
    <mergeCell ref="W26:Y26"/>
    <mergeCell ref="G27:I27"/>
    <mergeCell ref="K27:M27"/>
    <mergeCell ref="O27:Q27"/>
    <mergeCell ref="S27:U27"/>
    <mergeCell ref="W27:Y27"/>
    <mergeCell ref="G24:I24"/>
    <mergeCell ref="K24:M24"/>
    <mergeCell ref="O24:Q24"/>
    <mergeCell ref="S24:U24"/>
    <mergeCell ref="W24:Y24"/>
    <mergeCell ref="G25:I25"/>
    <mergeCell ref="K25:M25"/>
    <mergeCell ref="O25:Q25"/>
    <mergeCell ref="S25:U25"/>
    <mergeCell ref="W25:Y25"/>
    <mergeCell ref="G22:I22"/>
    <mergeCell ref="K22:M22"/>
    <mergeCell ref="O22:Q22"/>
    <mergeCell ref="S22:U22"/>
    <mergeCell ref="W22:Y22"/>
    <mergeCell ref="G23:I23"/>
    <mergeCell ref="K23:M23"/>
    <mergeCell ref="O23:Q23"/>
    <mergeCell ref="S23:U23"/>
    <mergeCell ref="W23:Y23"/>
    <mergeCell ref="G20:I20"/>
    <mergeCell ref="K20:M20"/>
    <mergeCell ref="O20:Q20"/>
    <mergeCell ref="S20:U20"/>
    <mergeCell ref="W20:Y20"/>
    <mergeCell ref="G21:I21"/>
    <mergeCell ref="K21:M21"/>
    <mergeCell ref="O21:Q21"/>
    <mergeCell ref="S21:U21"/>
    <mergeCell ref="W21:Y21"/>
    <mergeCell ref="G18:I18"/>
    <mergeCell ref="K18:M18"/>
    <mergeCell ref="O18:Q18"/>
    <mergeCell ref="S18:U18"/>
    <mergeCell ref="W18:Y18"/>
    <mergeCell ref="G19:I19"/>
    <mergeCell ref="K19:M19"/>
    <mergeCell ref="O19:Q19"/>
    <mergeCell ref="S19:U19"/>
    <mergeCell ref="W19:Y19"/>
    <mergeCell ref="G16:I16"/>
    <mergeCell ref="K16:M16"/>
    <mergeCell ref="O16:Q16"/>
    <mergeCell ref="S16:U16"/>
    <mergeCell ref="W16:Y16"/>
    <mergeCell ref="G17:I17"/>
    <mergeCell ref="K17:M17"/>
    <mergeCell ref="O17:Q17"/>
    <mergeCell ref="S17:U17"/>
    <mergeCell ref="W17:Y17"/>
    <mergeCell ref="G14:I14"/>
    <mergeCell ref="K14:M14"/>
    <mergeCell ref="O14:Q14"/>
    <mergeCell ref="S14:U14"/>
    <mergeCell ref="W14:Y14"/>
    <mergeCell ref="G15:I15"/>
    <mergeCell ref="K15:M15"/>
    <mergeCell ref="O15:Q15"/>
    <mergeCell ref="S15:U15"/>
    <mergeCell ref="W15:Y15"/>
    <mergeCell ref="G12:I12"/>
    <mergeCell ref="K12:M12"/>
    <mergeCell ref="O12:Q12"/>
    <mergeCell ref="S12:U12"/>
    <mergeCell ref="W12:Y12"/>
    <mergeCell ref="G13:I13"/>
    <mergeCell ref="K13:M13"/>
    <mergeCell ref="O13:Q13"/>
    <mergeCell ref="S13:U13"/>
    <mergeCell ref="W13:Y13"/>
    <mergeCell ref="G11:I11"/>
    <mergeCell ref="K11:M11"/>
    <mergeCell ref="O11:Q11"/>
    <mergeCell ref="S11:U11"/>
    <mergeCell ref="W11:Y11"/>
    <mergeCell ref="S9:U9"/>
    <mergeCell ref="W9:Y9"/>
    <mergeCell ref="G10:I10"/>
    <mergeCell ref="K10:M10"/>
    <mergeCell ref="O10:Q10"/>
    <mergeCell ref="S10:U10"/>
    <mergeCell ref="W10:Y10"/>
    <mergeCell ref="G8:I8"/>
    <mergeCell ref="K8:M8"/>
    <mergeCell ref="C9:D9"/>
    <mergeCell ref="G9:I9"/>
    <mergeCell ref="K9:M9"/>
    <mergeCell ref="O9:Q9"/>
    <mergeCell ref="C1:F1"/>
    <mergeCell ref="W3:Y3"/>
    <mergeCell ref="C5:D6"/>
    <mergeCell ref="G6:U6"/>
    <mergeCell ref="W6:Y6"/>
    <mergeCell ref="G7:I7"/>
    <mergeCell ref="K7:M7"/>
    <mergeCell ref="O7:Q7"/>
    <mergeCell ref="S7:U7"/>
    <mergeCell ref="W7:Y7"/>
  </mergeCells>
  <printOptions horizontalCentered="1"/>
  <pageMargins left="0.15748031496062992" right="0.15748031496062992" top="0.19685039370078741" bottom="0.19685039370078741" header="0" footer="0"/>
  <pageSetup paperSize="9" orientation="portrait" r:id="rId1"/>
  <headerFooter alignWithMargins="0"/>
  <drawing r:id="rId2"/>
</worksheet>
</file>

<file path=xl/worksheets/sheet6.xml><?xml version="1.0" encoding="utf-8"?>
<worksheet xmlns="http://schemas.openxmlformats.org/spreadsheetml/2006/main" xmlns:r="http://schemas.openxmlformats.org/officeDocument/2006/relationships">
  <sheetPr>
    <tabColor theme="5"/>
  </sheetPr>
  <dimension ref="A1:AA88"/>
  <sheetViews>
    <sheetView showRuler="0" zoomScaleNormal="100" workbookViewId="0"/>
  </sheetViews>
  <sheetFormatPr defaultRowHeight="12.75"/>
  <cols>
    <col min="1" max="1" width="1" style="127" customWidth="1"/>
    <col min="2" max="2" width="2.5703125" style="127" customWidth="1"/>
    <col min="3" max="3" width="1" style="127" customWidth="1"/>
    <col min="4" max="4" width="28.28515625" style="127" customWidth="1"/>
    <col min="5" max="5" width="0.140625" style="127" customWidth="1"/>
    <col min="6" max="6" width="0.42578125" style="127" customWidth="1"/>
    <col min="7" max="7" width="7.28515625" style="127" customWidth="1"/>
    <col min="8" max="8" width="0.42578125" style="127" customWidth="1"/>
    <col min="9" max="9" width="4.85546875" style="127" customWidth="1"/>
    <col min="10" max="10" width="0.42578125" style="127" customWidth="1"/>
    <col min="11" max="11" width="7.28515625" style="127" customWidth="1"/>
    <col min="12" max="12" width="0.5703125" style="127" customWidth="1"/>
    <col min="13" max="13" width="4.85546875" style="127" customWidth="1"/>
    <col min="14" max="14" width="0.42578125" style="127" customWidth="1"/>
    <col min="15" max="15" width="7.28515625" style="127" customWidth="1"/>
    <col min="16" max="16" width="0.42578125" style="127" customWidth="1"/>
    <col min="17" max="17" width="4.85546875" style="127" customWidth="1"/>
    <col min="18" max="18" width="0.42578125" style="127" customWidth="1"/>
    <col min="19" max="19" width="7.28515625" style="127" customWidth="1"/>
    <col min="20" max="20" width="0.28515625" style="127" customWidth="1"/>
    <col min="21" max="21" width="4.85546875" style="127" customWidth="1"/>
    <col min="22" max="22" width="0.42578125" style="127" customWidth="1"/>
    <col min="23" max="23" width="7.28515625" style="127" customWidth="1"/>
    <col min="24" max="24" width="0.42578125" style="127" customWidth="1"/>
    <col min="25" max="25" width="4.85546875" style="127" customWidth="1"/>
    <col min="26" max="26" width="2.5703125" style="127" customWidth="1"/>
    <col min="27" max="27" width="1" style="127" customWidth="1"/>
    <col min="28" max="16384" width="9.140625" style="127"/>
  </cols>
  <sheetData>
    <row r="1" spans="1:27" ht="13.5" customHeight="1">
      <c r="A1" s="4"/>
      <c r="B1" s="1096"/>
      <c r="C1" s="1096"/>
      <c r="D1" s="1096"/>
      <c r="E1" s="1096"/>
      <c r="F1" s="8"/>
      <c r="G1" s="8"/>
      <c r="H1" s="8"/>
      <c r="I1" s="8"/>
      <c r="J1" s="8"/>
      <c r="K1" s="8"/>
      <c r="L1" s="8"/>
      <c r="M1" s="8"/>
      <c r="N1" s="8"/>
      <c r="O1" s="1681" t="s">
        <v>481</v>
      </c>
      <c r="P1" s="1681"/>
      <c r="Q1" s="1681"/>
      <c r="R1" s="1681"/>
      <c r="S1" s="1681"/>
      <c r="T1" s="1681"/>
      <c r="U1" s="1681"/>
      <c r="V1" s="1681"/>
      <c r="W1" s="1681"/>
      <c r="X1" s="1681"/>
      <c r="Y1" s="1681"/>
      <c r="Z1" s="786"/>
      <c r="AA1" s="786"/>
    </row>
    <row r="2" spans="1:27" ht="6" customHeight="1">
      <c r="A2" s="4"/>
      <c r="B2" s="1297"/>
      <c r="C2" s="1298"/>
      <c r="D2" s="1298"/>
      <c r="E2" s="1298"/>
      <c r="F2" s="908"/>
      <c r="G2" s="908"/>
      <c r="H2" s="908"/>
      <c r="I2" s="908"/>
      <c r="J2" s="908"/>
      <c r="K2" s="908"/>
      <c r="L2" s="908"/>
      <c r="M2" s="908"/>
      <c r="N2" s="909"/>
      <c r="O2" s="909"/>
      <c r="P2" s="909"/>
      <c r="Q2" s="909"/>
      <c r="R2" s="909"/>
      <c r="S2" s="909"/>
      <c r="T2" s="909"/>
      <c r="U2" s="909"/>
      <c r="V2" s="909"/>
      <c r="W2" s="909"/>
      <c r="X2" s="1105"/>
      <c r="Y2" s="1105"/>
      <c r="Z2" s="8"/>
      <c r="AA2" s="4"/>
    </row>
    <row r="3" spans="1:27" ht="10.5" customHeight="1" thickBot="1">
      <c r="A3" s="4"/>
      <c r="B3" s="352"/>
      <c r="C3" s="940"/>
      <c r="D3" s="1299"/>
      <c r="E3" s="1299"/>
      <c r="F3" s="281"/>
      <c r="G3" s="281"/>
      <c r="H3" s="281"/>
      <c r="I3" s="281"/>
      <c r="J3" s="281"/>
      <c r="K3" s="281"/>
      <c r="L3" s="281"/>
      <c r="M3" s="281"/>
      <c r="N3" s="8"/>
      <c r="O3" s="8"/>
      <c r="P3" s="8"/>
      <c r="Q3" s="8"/>
      <c r="R3" s="8"/>
      <c r="S3" s="8"/>
      <c r="T3" s="8"/>
      <c r="U3" s="8"/>
      <c r="V3" s="8"/>
      <c r="W3" s="1641" t="s">
        <v>81</v>
      </c>
      <c r="X3" s="1641"/>
      <c r="Y3" s="1641"/>
      <c r="Z3" s="8"/>
      <c r="AA3" s="4"/>
    </row>
    <row r="4" spans="1:27" s="12" customFormat="1" ht="13.5" customHeight="1" thickBot="1">
      <c r="A4" s="11"/>
      <c r="B4" s="353"/>
      <c r="C4" s="1106" t="s">
        <v>226</v>
      </c>
      <c r="D4" s="983"/>
      <c r="E4" s="983"/>
      <c r="F4" s="983"/>
      <c r="G4" s="983"/>
      <c r="H4" s="983"/>
      <c r="I4" s="983"/>
      <c r="J4" s="983"/>
      <c r="K4" s="983"/>
      <c r="L4" s="983"/>
      <c r="M4" s="983"/>
      <c r="N4" s="983"/>
      <c r="O4" s="983"/>
      <c r="P4" s="983"/>
      <c r="Q4" s="983"/>
      <c r="R4" s="983"/>
      <c r="S4" s="983"/>
      <c r="T4" s="983"/>
      <c r="U4" s="983"/>
      <c r="V4" s="983"/>
      <c r="W4" s="983"/>
      <c r="X4" s="983"/>
      <c r="Y4" s="984"/>
      <c r="Z4" s="8"/>
      <c r="AA4" s="11"/>
    </row>
    <row r="5" spans="1:27" ht="7.5" customHeight="1">
      <c r="A5" s="4"/>
      <c r="B5" s="354"/>
      <c r="C5" s="1642" t="s">
        <v>197</v>
      </c>
      <c r="D5" s="1643"/>
      <c r="E5" s="18"/>
      <c r="F5" s="8"/>
      <c r="G5" s="941"/>
      <c r="H5" s="941"/>
      <c r="I5" s="941"/>
      <c r="J5" s="941"/>
      <c r="K5" s="941"/>
      <c r="L5" s="941"/>
      <c r="M5" s="941"/>
      <c r="N5" s="941"/>
      <c r="O5" s="941"/>
      <c r="P5" s="941"/>
      <c r="Q5" s="941"/>
      <c r="R5" s="942"/>
      <c r="S5" s="1"/>
      <c r="T5" s="943"/>
      <c r="U5" s="943"/>
      <c r="V5" s="943"/>
      <c r="W5" s="943"/>
      <c r="X5" s="943"/>
      <c r="Y5" s="943"/>
      <c r="Z5" s="8"/>
      <c r="AA5" s="4"/>
    </row>
    <row r="6" spans="1:27" ht="13.5" customHeight="1">
      <c r="A6" s="4"/>
      <c r="B6" s="354"/>
      <c r="C6" s="1643"/>
      <c r="D6" s="1643"/>
      <c r="E6" s="1304"/>
      <c r="F6" s="944">
        <v>2010</v>
      </c>
      <c r="G6" s="1646">
        <v>2012</v>
      </c>
      <c r="H6" s="1646"/>
      <c r="I6" s="1646"/>
      <c r="J6" s="1646"/>
      <c r="K6" s="1646"/>
      <c r="L6" s="1646"/>
      <c r="M6" s="1646"/>
      <c r="N6" s="1646"/>
      <c r="O6" s="1646"/>
      <c r="P6" s="1646"/>
      <c r="Q6" s="1646"/>
      <c r="R6" s="1646"/>
      <c r="S6" s="1646"/>
      <c r="T6" s="1646"/>
      <c r="U6" s="1646"/>
      <c r="V6" s="278"/>
      <c r="W6" s="1662">
        <v>2013</v>
      </c>
      <c r="X6" s="1662"/>
      <c r="Y6" s="1662"/>
      <c r="Z6" s="8"/>
      <c r="AA6" s="4"/>
    </row>
    <row r="7" spans="1:27" ht="12.75" customHeight="1">
      <c r="A7" s="4"/>
      <c r="B7" s="354"/>
      <c r="C7" s="18"/>
      <c r="D7" s="18"/>
      <c r="E7" s="18"/>
      <c r="F7" s="1663" t="s">
        <v>222</v>
      </c>
      <c r="G7" s="1663"/>
      <c r="H7" s="1663"/>
      <c r="I7" s="1663"/>
      <c r="J7" s="1303"/>
      <c r="K7" s="1663" t="s">
        <v>223</v>
      </c>
      <c r="L7" s="1663"/>
      <c r="M7" s="1663"/>
      <c r="N7" s="1303"/>
      <c r="O7" s="1663" t="s">
        <v>224</v>
      </c>
      <c r="P7" s="1663"/>
      <c r="Q7" s="1663"/>
      <c r="R7" s="917"/>
      <c r="S7" s="1663" t="s">
        <v>221</v>
      </c>
      <c r="T7" s="1663"/>
      <c r="U7" s="1663"/>
      <c r="V7" s="278"/>
      <c r="W7" s="1663" t="s">
        <v>222</v>
      </c>
      <c r="X7" s="1663"/>
      <c r="Y7" s="1663"/>
      <c r="Z7" s="1300"/>
      <c r="AA7" s="4"/>
    </row>
    <row r="8" spans="1:27" ht="3" customHeight="1">
      <c r="A8" s="4"/>
      <c r="B8" s="354"/>
      <c r="C8" s="18"/>
      <c r="D8" s="18"/>
      <c r="E8" s="1"/>
      <c r="F8" s="1303"/>
      <c r="G8" s="1283"/>
      <c r="H8" s="1283"/>
      <c r="I8" s="1303"/>
      <c r="J8" s="1303"/>
      <c r="K8" s="1283"/>
      <c r="L8" s="1283"/>
      <c r="M8" s="1303"/>
      <c r="N8" s="942"/>
      <c r="O8" s="1283"/>
      <c r="P8" s="1283"/>
      <c r="Q8" s="1303"/>
      <c r="R8" s="278"/>
      <c r="S8" s="1303"/>
      <c r="T8" s="1303"/>
      <c r="U8" s="1303"/>
      <c r="V8" s="278"/>
      <c r="W8" s="1303"/>
      <c r="X8" s="1303"/>
      <c r="Y8" s="1303"/>
      <c r="Z8" s="1300"/>
      <c r="AA8" s="4"/>
    </row>
    <row r="9" spans="1:27" s="894" customFormat="1" ht="12" customHeight="1">
      <c r="A9" s="126"/>
      <c r="B9" s="355"/>
      <c r="C9" s="1649" t="s">
        <v>227</v>
      </c>
      <c r="D9" s="1649"/>
      <c r="E9" s="1285"/>
      <c r="F9" s="357"/>
      <c r="G9" s="1684">
        <v>819.3</v>
      </c>
      <c r="H9" s="1684"/>
      <c r="I9" s="1684"/>
      <c r="J9" s="1107"/>
      <c r="K9" s="1684">
        <v>826.9</v>
      </c>
      <c r="L9" s="1684"/>
      <c r="M9" s="1684"/>
      <c r="N9" s="920"/>
      <c r="O9" s="1684">
        <v>870.9</v>
      </c>
      <c r="P9" s="1684"/>
      <c r="Q9" s="1684"/>
      <c r="R9" s="920"/>
      <c r="S9" s="1684">
        <v>923.2</v>
      </c>
      <c r="T9" s="1684"/>
      <c r="U9" s="1684"/>
      <c r="V9" s="920"/>
      <c r="W9" s="1685">
        <v>952.2</v>
      </c>
      <c r="X9" s="1685"/>
      <c r="Y9" s="1685"/>
      <c r="Z9" s="895"/>
      <c r="AA9" s="126"/>
    </row>
    <row r="10" spans="1:27" ht="12.75" customHeight="1">
      <c r="A10" s="4"/>
      <c r="B10" s="354"/>
      <c r="C10" s="145" t="s">
        <v>80</v>
      </c>
      <c r="D10" s="20"/>
      <c r="E10" s="18"/>
      <c r="F10" s="18"/>
      <c r="G10" s="1682">
        <v>427.3</v>
      </c>
      <c r="H10" s="1682"/>
      <c r="I10" s="1682"/>
      <c r="J10" s="1108"/>
      <c r="K10" s="1682">
        <v>438.1</v>
      </c>
      <c r="L10" s="1682"/>
      <c r="M10" s="1682"/>
      <c r="N10" s="278"/>
      <c r="O10" s="1682">
        <v>468.5</v>
      </c>
      <c r="P10" s="1682"/>
      <c r="Q10" s="1682"/>
      <c r="R10" s="278"/>
      <c r="S10" s="1682">
        <v>481.8</v>
      </c>
      <c r="T10" s="1682"/>
      <c r="U10" s="1682"/>
      <c r="V10" s="278"/>
      <c r="W10" s="1683">
        <v>504.2</v>
      </c>
      <c r="X10" s="1683"/>
      <c r="Y10" s="1683"/>
      <c r="Z10" s="1300"/>
      <c r="AA10" s="4"/>
    </row>
    <row r="11" spans="1:27" ht="12.75" customHeight="1">
      <c r="A11" s="4"/>
      <c r="B11" s="354"/>
      <c r="C11" s="145" t="s">
        <v>79</v>
      </c>
      <c r="D11" s="20"/>
      <c r="E11" s="18"/>
      <c r="F11" s="18"/>
      <c r="G11" s="1682">
        <v>391.9</v>
      </c>
      <c r="H11" s="1682"/>
      <c r="I11" s="1682"/>
      <c r="J11" s="1108"/>
      <c r="K11" s="1682">
        <v>388.8</v>
      </c>
      <c r="L11" s="1682"/>
      <c r="M11" s="1682"/>
      <c r="N11" s="278"/>
      <c r="O11" s="1682">
        <v>402.5</v>
      </c>
      <c r="P11" s="1682"/>
      <c r="Q11" s="1682"/>
      <c r="R11" s="278"/>
      <c r="S11" s="1682">
        <v>441.4</v>
      </c>
      <c r="T11" s="1682"/>
      <c r="U11" s="1682"/>
      <c r="V11" s="278"/>
      <c r="W11" s="1683">
        <v>447.9</v>
      </c>
      <c r="X11" s="1683"/>
      <c r="Y11" s="1683"/>
      <c r="Z11" s="1300"/>
      <c r="AA11" s="4"/>
    </row>
    <row r="12" spans="1:27" ht="18.75" customHeight="1">
      <c r="A12" s="4"/>
      <c r="B12" s="354"/>
      <c r="C12" s="145" t="s">
        <v>198</v>
      </c>
      <c r="D12" s="20"/>
      <c r="E12" s="18"/>
      <c r="F12" s="18"/>
      <c r="G12" s="1682">
        <v>154.4</v>
      </c>
      <c r="H12" s="1682"/>
      <c r="I12" s="1682"/>
      <c r="J12" s="1108"/>
      <c r="K12" s="1682">
        <v>149.69999999999999</v>
      </c>
      <c r="L12" s="1682"/>
      <c r="M12" s="1682"/>
      <c r="N12" s="278"/>
      <c r="O12" s="1682">
        <v>175.1</v>
      </c>
      <c r="P12" s="1682"/>
      <c r="Q12" s="1682"/>
      <c r="R12" s="278"/>
      <c r="S12" s="1682">
        <v>164.9</v>
      </c>
      <c r="T12" s="1682"/>
      <c r="U12" s="1682"/>
      <c r="V12" s="278"/>
      <c r="W12" s="1683">
        <v>165.9</v>
      </c>
      <c r="X12" s="1683"/>
      <c r="Y12" s="1683"/>
      <c r="Z12" s="1300"/>
      <c r="AA12" s="4"/>
    </row>
    <row r="13" spans="1:27" ht="12.75" customHeight="1">
      <c r="A13" s="4"/>
      <c r="B13" s="354"/>
      <c r="C13" s="145" t="s">
        <v>199</v>
      </c>
      <c r="D13" s="20"/>
      <c r="E13" s="18"/>
      <c r="F13" s="18"/>
      <c r="G13" s="1682">
        <v>417.5</v>
      </c>
      <c r="H13" s="1682"/>
      <c r="I13" s="1682"/>
      <c r="J13" s="1108"/>
      <c r="K13" s="1682">
        <v>415.4</v>
      </c>
      <c r="L13" s="1682"/>
      <c r="M13" s="1682"/>
      <c r="N13" s="278"/>
      <c r="O13" s="1682">
        <v>435.6</v>
      </c>
      <c r="P13" s="1682"/>
      <c r="Q13" s="1682"/>
      <c r="R13" s="278"/>
      <c r="S13" s="1682">
        <v>482.3</v>
      </c>
      <c r="T13" s="1682"/>
      <c r="U13" s="1682"/>
      <c r="V13" s="278"/>
      <c r="W13" s="1683">
        <v>489.6</v>
      </c>
      <c r="X13" s="1683"/>
      <c r="Y13" s="1683"/>
      <c r="Z13" s="1300"/>
      <c r="AA13" s="4"/>
    </row>
    <row r="14" spans="1:27" ht="12.75" customHeight="1">
      <c r="A14" s="4"/>
      <c r="B14" s="354"/>
      <c r="C14" s="145" t="s">
        <v>200</v>
      </c>
      <c r="D14" s="20"/>
      <c r="E14" s="18"/>
      <c r="F14" s="18"/>
      <c r="G14" s="1682">
        <v>247.4</v>
      </c>
      <c r="H14" s="1682"/>
      <c r="I14" s="1682"/>
      <c r="J14" s="1108"/>
      <c r="K14" s="1682">
        <v>261.8</v>
      </c>
      <c r="L14" s="1682"/>
      <c r="M14" s="1682"/>
      <c r="N14" s="278"/>
      <c r="O14" s="1682">
        <v>260.2</v>
      </c>
      <c r="P14" s="1682"/>
      <c r="Q14" s="1682"/>
      <c r="R14" s="278"/>
      <c r="S14" s="1682">
        <v>276</v>
      </c>
      <c r="T14" s="1682"/>
      <c r="U14" s="1682"/>
      <c r="V14" s="278"/>
      <c r="W14" s="1683">
        <v>296.7</v>
      </c>
      <c r="X14" s="1683"/>
      <c r="Y14" s="1683"/>
      <c r="Z14" s="1300"/>
      <c r="AA14" s="4"/>
    </row>
    <row r="15" spans="1:27" ht="18.75" customHeight="1">
      <c r="A15" s="4"/>
      <c r="B15" s="354"/>
      <c r="C15" s="145" t="s">
        <v>228</v>
      </c>
      <c r="D15" s="20"/>
      <c r="E15" s="18"/>
      <c r="F15" s="18"/>
      <c r="G15" s="1682">
        <v>83.4</v>
      </c>
      <c r="H15" s="1682"/>
      <c r="I15" s="1682"/>
      <c r="J15" s="1108"/>
      <c r="K15" s="1682">
        <v>81.900000000000006</v>
      </c>
      <c r="L15" s="1682"/>
      <c r="M15" s="1682"/>
      <c r="N15" s="278"/>
      <c r="O15" s="1682">
        <v>98.8</v>
      </c>
      <c r="P15" s="1682"/>
      <c r="Q15" s="1682"/>
      <c r="R15" s="278"/>
      <c r="S15" s="1682">
        <v>101.6</v>
      </c>
      <c r="T15" s="1682"/>
      <c r="U15" s="1682"/>
      <c r="V15" s="278"/>
      <c r="W15" s="1683">
        <v>93</v>
      </c>
      <c r="X15" s="1683"/>
      <c r="Y15" s="1683"/>
      <c r="Z15" s="1300"/>
      <c r="AA15" s="4"/>
    </row>
    <row r="16" spans="1:27" ht="12.75" customHeight="1">
      <c r="A16" s="4"/>
      <c r="B16" s="354"/>
      <c r="C16" s="145" t="s">
        <v>229</v>
      </c>
      <c r="D16" s="20"/>
      <c r="E16" s="18"/>
      <c r="F16" s="18"/>
      <c r="G16" s="1682">
        <v>735.9</v>
      </c>
      <c r="H16" s="1682"/>
      <c r="I16" s="1682"/>
      <c r="J16" s="1108"/>
      <c r="K16" s="1682">
        <v>745</v>
      </c>
      <c r="L16" s="1682"/>
      <c r="M16" s="1682"/>
      <c r="N16" s="278"/>
      <c r="O16" s="1682">
        <v>772.2</v>
      </c>
      <c r="P16" s="1682"/>
      <c r="Q16" s="1682"/>
      <c r="R16" s="278"/>
      <c r="S16" s="1682">
        <v>821.6</v>
      </c>
      <c r="T16" s="1682"/>
      <c r="U16" s="1682"/>
      <c r="V16" s="278"/>
      <c r="W16" s="1683">
        <v>859.1</v>
      </c>
      <c r="X16" s="1683"/>
      <c r="Y16" s="1683"/>
      <c r="Z16" s="1300"/>
      <c r="AA16" s="4"/>
    </row>
    <row r="17" spans="1:27" ht="18.75" customHeight="1">
      <c r="A17" s="4"/>
      <c r="B17" s="354"/>
      <c r="C17" s="145" t="s">
        <v>230</v>
      </c>
      <c r="D17" s="20"/>
      <c r="E17" s="18"/>
      <c r="F17" s="18"/>
      <c r="G17" s="1682">
        <v>403.1</v>
      </c>
      <c r="H17" s="1682"/>
      <c r="I17" s="1682"/>
      <c r="J17" s="1108"/>
      <c r="K17" s="1682">
        <v>383.6</v>
      </c>
      <c r="L17" s="1682"/>
      <c r="M17" s="1682"/>
      <c r="N17" s="278"/>
      <c r="O17" s="1682">
        <v>387</v>
      </c>
      <c r="P17" s="1682"/>
      <c r="Q17" s="1682"/>
      <c r="R17" s="278"/>
      <c r="S17" s="1682">
        <v>403.3</v>
      </c>
      <c r="T17" s="1682"/>
      <c r="U17" s="1682"/>
      <c r="V17" s="278"/>
      <c r="W17" s="1683">
        <v>391.7</v>
      </c>
      <c r="X17" s="1683"/>
      <c r="Y17" s="1683"/>
      <c r="Z17" s="1300"/>
      <c r="AA17" s="4"/>
    </row>
    <row r="18" spans="1:27" ht="12.75" customHeight="1">
      <c r="A18" s="4"/>
      <c r="B18" s="354"/>
      <c r="C18" s="145" t="s">
        <v>231</v>
      </c>
      <c r="D18" s="20"/>
      <c r="E18" s="18"/>
      <c r="F18" s="18"/>
      <c r="G18" s="1682">
        <v>416.2</v>
      </c>
      <c r="H18" s="1682"/>
      <c r="I18" s="1682"/>
      <c r="J18" s="1108"/>
      <c r="K18" s="1682">
        <v>443.3</v>
      </c>
      <c r="L18" s="1682"/>
      <c r="M18" s="1682"/>
      <c r="N18" s="278"/>
      <c r="O18" s="1682">
        <v>483.9</v>
      </c>
      <c r="P18" s="1682"/>
      <c r="Q18" s="1682"/>
      <c r="R18" s="278"/>
      <c r="S18" s="1682">
        <v>519.9</v>
      </c>
      <c r="T18" s="1682"/>
      <c r="U18" s="1682"/>
      <c r="V18" s="278"/>
      <c r="W18" s="1683">
        <v>560.5</v>
      </c>
      <c r="X18" s="1683"/>
      <c r="Y18" s="1683"/>
      <c r="Z18" s="1300"/>
      <c r="AA18" s="4"/>
    </row>
    <row r="19" spans="1:27" ht="2.25" customHeight="1">
      <c r="A19" s="4"/>
      <c r="B19" s="354"/>
      <c r="C19" s="14"/>
      <c r="D19" s="18"/>
      <c r="E19" s="18"/>
      <c r="F19" s="18"/>
      <c r="G19" s="1686"/>
      <c r="H19" s="1686"/>
      <c r="I19" s="1686"/>
      <c r="J19" s="1109"/>
      <c r="K19" s="1686"/>
      <c r="L19" s="1686"/>
      <c r="M19" s="1686"/>
      <c r="N19" s="278"/>
      <c r="O19" s="1686"/>
      <c r="P19" s="1686"/>
      <c r="Q19" s="1686"/>
      <c r="R19" s="278"/>
      <c r="S19" s="1686"/>
      <c r="T19" s="1686"/>
      <c r="U19" s="1686"/>
      <c r="V19" s="278"/>
      <c r="W19" s="1687"/>
      <c r="X19" s="1687"/>
      <c r="Y19" s="1687"/>
      <c r="Z19" s="1300"/>
      <c r="AA19" s="4"/>
    </row>
    <row r="20" spans="1:27" s="894" customFormat="1" ht="16.5" customHeight="1">
      <c r="A20" s="126"/>
      <c r="B20" s="355"/>
      <c r="C20" s="1649" t="s">
        <v>232</v>
      </c>
      <c r="D20" s="1649"/>
      <c r="E20" s="1285"/>
      <c r="F20" s="357"/>
      <c r="G20" s="1684">
        <v>14.9</v>
      </c>
      <c r="H20" s="1684"/>
      <c r="I20" s="1684"/>
      <c r="J20" s="1110"/>
      <c r="K20" s="1684">
        <v>15</v>
      </c>
      <c r="L20" s="1684"/>
      <c r="M20" s="1684"/>
      <c r="N20" s="920"/>
      <c r="O20" s="1684">
        <v>15.8</v>
      </c>
      <c r="P20" s="1684"/>
      <c r="Q20" s="1684"/>
      <c r="R20" s="920"/>
      <c r="S20" s="1684">
        <v>16.899999999999999</v>
      </c>
      <c r="T20" s="1684"/>
      <c r="U20" s="1684"/>
      <c r="V20" s="920"/>
      <c r="W20" s="1685">
        <v>17.7</v>
      </c>
      <c r="X20" s="1685"/>
      <c r="Y20" s="1685"/>
      <c r="Z20" s="895"/>
      <c r="AA20" s="126"/>
    </row>
    <row r="21" spans="1:27" ht="12.75" customHeight="1">
      <c r="A21" s="4"/>
      <c r="B21" s="354"/>
      <c r="C21" s="145" t="s">
        <v>80</v>
      </c>
      <c r="D21" s="20"/>
      <c r="E21" s="18"/>
      <c r="F21" s="18"/>
      <c r="G21" s="1682">
        <v>14.8</v>
      </c>
      <c r="H21" s="1682"/>
      <c r="I21" s="1682"/>
      <c r="J21" s="1109"/>
      <c r="K21" s="1682">
        <v>15.1</v>
      </c>
      <c r="L21" s="1682"/>
      <c r="M21" s="1682"/>
      <c r="N21" s="278"/>
      <c r="O21" s="1682">
        <v>16</v>
      </c>
      <c r="P21" s="1682"/>
      <c r="Q21" s="1682"/>
      <c r="R21" s="278"/>
      <c r="S21" s="1682">
        <v>16.8</v>
      </c>
      <c r="T21" s="1682"/>
      <c r="U21" s="1682"/>
      <c r="V21" s="278"/>
      <c r="W21" s="1683">
        <v>17.8</v>
      </c>
      <c r="X21" s="1683"/>
      <c r="Y21" s="1683"/>
      <c r="Z21" s="1300"/>
      <c r="AA21" s="4"/>
    </row>
    <row r="22" spans="1:27" ht="12.75" customHeight="1">
      <c r="A22" s="4"/>
      <c r="B22" s="354"/>
      <c r="C22" s="145" t="s">
        <v>79</v>
      </c>
      <c r="D22" s="20"/>
      <c r="E22" s="18"/>
      <c r="F22" s="18"/>
      <c r="G22" s="1682">
        <v>15.1</v>
      </c>
      <c r="H22" s="1682"/>
      <c r="I22" s="1682"/>
      <c r="J22" s="1109"/>
      <c r="K22" s="1682">
        <v>14.9</v>
      </c>
      <c r="L22" s="1682"/>
      <c r="M22" s="1682"/>
      <c r="N22" s="278"/>
      <c r="O22" s="1682">
        <v>15.4</v>
      </c>
      <c r="P22" s="1682"/>
      <c r="Q22" s="1682"/>
      <c r="R22" s="278"/>
      <c r="S22" s="1682">
        <v>17.100000000000001</v>
      </c>
      <c r="T22" s="1682"/>
      <c r="U22" s="1682"/>
      <c r="V22" s="278"/>
      <c r="W22" s="1683">
        <v>17.5</v>
      </c>
      <c r="X22" s="1683"/>
      <c r="Y22" s="1683"/>
      <c r="Z22" s="1300"/>
      <c r="AA22" s="4"/>
    </row>
    <row r="23" spans="1:27" ht="1.5" customHeight="1">
      <c r="A23" s="4"/>
      <c r="B23" s="354"/>
      <c r="C23" s="145"/>
      <c r="D23" s="20"/>
      <c r="E23" s="18"/>
      <c r="F23" s="18"/>
      <c r="G23" s="1682"/>
      <c r="H23" s="1682"/>
      <c r="I23" s="1682"/>
      <c r="J23" s="1109"/>
      <c r="K23" s="1682"/>
      <c r="L23" s="1682"/>
      <c r="M23" s="1682"/>
      <c r="N23" s="278"/>
      <c r="O23" s="1682"/>
      <c r="P23" s="1682"/>
      <c r="Q23" s="1682"/>
      <c r="R23" s="278"/>
      <c r="S23" s="1682"/>
      <c r="T23" s="1682"/>
      <c r="U23" s="1682"/>
      <c r="V23" s="278"/>
      <c r="W23" s="1683"/>
      <c r="X23" s="1683"/>
      <c r="Y23" s="1683"/>
      <c r="Z23" s="1300"/>
      <c r="AA23" s="4"/>
    </row>
    <row r="24" spans="1:27" s="950" customFormat="1" ht="12.75" customHeight="1">
      <c r="A24" s="946"/>
      <c r="B24" s="947"/>
      <c r="C24" s="1286" t="s">
        <v>233</v>
      </c>
      <c r="D24" s="949"/>
      <c r="E24" s="948"/>
      <c r="F24" s="949"/>
      <c r="G24" s="1688">
        <v>0.29999999999999893</v>
      </c>
      <c r="H24" s="1688"/>
      <c r="I24" s="1688"/>
      <c r="J24" s="1109"/>
      <c r="K24" s="1688">
        <v>-0.19999999999999929</v>
      </c>
      <c r="L24" s="1688"/>
      <c r="M24" s="1688"/>
      <c r="N24" s="278"/>
      <c r="O24" s="1688">
        <v>-0.59999999999999964</v>
      </c>
      <c r="P24" s="1688"/>
      <c r="Q24" s="1688"/>
      <c r="R24" s="278"/>
      <c r="S24" s="1688">
        <v>0.30000000000000071</v>
      </c>
      <c r="T24" s="1688"/>
      <c r="U24" s="1688"/>
      <c r="V24" s="278"/>
      <c r="W24" s="1689">
        <v>-0.30000000000000071</v>
      </c>
      <c r="X24" s="1689"/>
      <c r="Y24" s="1689"/>
      <c r="Z24" s="949"/>
      <c r="AA24" s="946"/>
    </row>
    <row r="25" spans="1:27" ht="6.75" customHeight="1">
      <c r="A25" s="4"/>
      <c r="B25" s="354"/>
      <c r="C25" s="145"/>
      <c r="D25" s="20"/>
      <c r="E25" s="18"/>
      <c r="F25" s="18"/>
      <c r="G25" s="1677"/>
      <c r="H25" s="1677"/>
      <c r="I25" s="1677"/>
      <c r="J25" s="1109"/>
      <c r="K25" s="1677"/>
      <c r="L25" s="1677"/>
      <c r="M25" s="1677"/>
      <c r="N25" s="278"/>
      <c r="O25" s="1677"/>
      <c r="P25" s="1677"/>
      <c r="Q25" s="1677"/>
      <c r="R25" s="278"/>
      <c r="S25" s="1677"/>
      <c r="T25" s="1677"/>
      <c r="U25" s="1677"/>
      <c r="V25" s="278"/>
      <c r="W25" s="1678"/>
      <c r="X25" s="1678"/>
      <c r="Y25" s="1678"/>
      <c r="Z25" s="1300"/>
      <c r="AA25" s="4"/>
    </row>
    <row r="26" spans="1:27" ht="12.75" customHeight="1">
      <c r="A26" s="4"/>
      <c r="B26" s="354"/>
      <c r="C26" s="145" t="s">
        <v>198</v>
      </c>
      <c r="D26" s="20"/>
      <c r="E26" s="18"/>
      <c r="F26" s="18"/>
      <c r="G26" s="1682">
        <v>36.200000000000003</v>
      </c>
      <c r="H26" s="1682"/>
      <c r="I26" s="1682"/>
      <c r="J26" s="1109"/>
      <c r="K26" s="1682">
        <v>35.5</v>
      </c>
      <c r="L26" s="1682"/>
      <c r="M26" s="1682"/>
      <c r="N26" s="278"/>
      <c r="O26" s="1682">
        <v>39</v>
      </c>
      <c r="P26" s="1682"/>
      <c r="Q26" s="1682"/>
      <c r="R26" s="278"/>
      <c r="S26" s="1682">
        <v>40</v>
      </c>
      <c r="T26" s="1682"/>
      <c r="U26" s="1682"/>
      <c r="V26" s="278"/>
      <c r="W26" s="1683">
        <v>42.1</v>
      </c>
      <c r="X26" s="1683"/>
      <c r="Y26" s="1683"/>
      <c r="Z26" s="1300"/>
      <c r="AA26" s="4"/>
    </row>
    <row r="27" spans="1:27" ht="12.75" customHeight="1">
      <c r="A27" s="4"/>
      <c r="B27" s="354"/>
      <c r="C27" s="145" t="s">
        <v>199</v>
      </c>
      <c r="D27" s="8"/>
      <c r="E27" s="18"/>
      <c r="F27" s="18"/>
      <c r="G27" s="1682">
        <v>14.8</v>
      </c>
      <c r="H27" s="1682"/>
      <c r="I27" s="1682"/>
      <c r="J27" s="1109"/>
      <c r="K27" s="1682">
        <v>14.7</v>
      </c>
      <c r="L27" s="1682"/>
      <c r="M27" s="1682"/>
      <c r="N27" s="278"/>
      <c r="O27" s="1682">
        <v>15.6</v>
      </c>
      <c r="P27" s="1682"/>
      <c r="Q27" s="1682"/>
      <c r="R27" s="278"/>
      <c r="S27" s="1682">
        <v>17.399999999999999</v>
      </c>
      <c r="T27" s="1682"/>
      <c r="U27" s="1682"/>
      <c r="V27" s="278"/>
      <c r="W27" s="1683">
        <v>17.899999999999999</v>
      </c>
      <c r="X27" s="1683"/>
      <c r="Y27" s="1683"/>
      <c r="Z27" s="1300"/>
      <c r="AA27" s="4"/>
    </row>
    <row r="28" spans="1:27" ht="12.75" customHeight="1">
      <c r="A28" s="4"/>
      <c r="B28" s="354"/>
      <c r="C28" s="145" t="s">
        <v>200</v>
      </c>
      <c r="D28" s="8"/>
      <c r="E28" s="18"/>
      <c r="F28" s="18"/>
      <c r="G28" s="1682">
        <v>11.1</v>
      </c>
      <c r="H28" s="1682"/>
      <c r="I28" s="1682"/>
      <c r="J28" s="1109"/>
      <c r="K28" s="1682">
        <v>11.5</v>
      </c>
      <c r="L28" s="1682"/>
      <c r="M28" s="1682"/>
      <c r="N28" s="278"/>
      <c r="O28" s="1682">
        <v>11.4</v>
      </c>
      <c r="P28" s="1682"/>
      <c r="Q28" s="1682"/>
      <c r="R28" s="278"/>
      <c r="S28" s="1682">
        <v>12.2</v>
      </c>
      <c r="T28" s="1682"/>
      <c r="U28" s="1682"/>
      <c r="V28" s="278"/>
      <c r="W28" s="1683">
        <v>13.2</v>
      </c>
      <c r="X28" s="1683"/>
      <c r="Y28" s="1683"/>
      <c r="Z28" s="1300"/>
      <c r="AA28" s="4"/>
    </row>
    <row r="29" spans="1:27" s="25" customFormat="1" ht="18.75" customHeight="1">
      <c r="A29" s="926"/>
      <c r="B29" s="951"/>
      <c r="C29" s="145" t="s">
        <v>234</v>
      </c>
      <c r="D29" s="20"/>
      <c r="E29" s="280"/>
      <c r="F29" s="280"/>
      <c r="G29" s="1682">
        <v>15.1</v>
      </c>
      <c r="H29" s="1682"/>
      <c r="I29" s="1682"/>
      <c r="J29" s="1111"/>
      <c r="K29" s="1682">
        <v>15.2</v>
      </c>
      <c r="L29" s="1682"/>
      <c r="M29" s="1682"/>
      <c r="N29" s="278"/>
      <c r="O29" s="1682">
        <v>16.399999999999999</v>
      </c>
      <c r="P29" s="1682"/>
      <c r="Q29" s="1682"/>
      <c r="R29" s="278"/>
      <c r="S29" s="1682">
        <v>17.8</v>
      </c>
      <c r="T29" s="1682"/>
      <c r="U29" s="1682"/>
      <c r="V29" s="278"/>
      <c r="W29" s="1683">
        <v>18.600000000000001</v>
      </c>
      <c r="X29" s="1683"/>
      <c r="Y29" s="1683"/>
      <c r="Z29" s="890"/>
      <c r="AA29" s="926"/>
    </row>
    <row r="30" spans="1:27" s="25" customFormat="1" ht="12.75" customHeight="1">
      <c r="A30" s="926"/>
      <c r="B30" s="951"/>
      <c r="C30" s="145" t="s">
        <v>235</v>
      </c>
      <c r="D30" s="20"/>
      <c r="E30" s="280"/>
      <c r="F30" s="280"/>
      <c r="G30" s="1682">
        <v>11.8</v>
      </c>
      <c r="H30" s="1682"/>
      <c r="I30" s="1682"/>
      <c r="J30" s="1111"/>
      <c r="K30" s="1682">
        <v>11.2</v>
      </c>
      <c r="L30" s="1682"/>
      <c r="M30" s="1682"/>
      <c r="N30" s="278"/>
      <c r="O30" s="1682">
        <v>12.5</v>
      </c>
      <c r="P30" s="1682"/>
      <c r="Q30" s="1682"/>
      <c r="R30" s="278"/>
      <c r="S30" s="1682">
        <v>12.7</v>
      </c>
      <c r="T30" s="1682"/>
      <c r="U30" s="1682"/>
      <c r="V30" s="278"/>
      <c r="W30" s="1683">
        <v>13.3</v>
      </c>
      <c r="X30" s="1683"/>
      <c r="Y30" s="1683"/>
      <c r="Z30" s="890"/>
      <c r="AA30" s="926"/>
    </row>
    <row r="31" spans="1:27" s="25" customFormat="1" ht="12.75" customHeight="1">
      <c r="A31" s="926"/>
      <c r="B31" s="951"/>
      <c r="C31" s="145" t="s">
        <v>236</v>
      </c>
      <c r="D31" s="20"/>
      <c r="E31" s="280"/>
      <c r="F31" s="280"/>
      <c r="G31" s="1682">
        <v>16.5</v>
      </c>
      <c r="H31" s="1682"/>
      <c r="I31" s="1682"/>
      <c r="J31" s="1111"/>
      <c r="K31" s="1682">
        <v>17.600000000000001</v>
      </c>
      <c r="L31" s="1682"/>
      <c r="M31" s="1682"/>
      <c r="N31" s="278"/>
      <c r="O31" s="1682">
        <v>17.8</v>
      </c>
      <c r="P31" s="1682"/>
      <c r="Q31" s="1682"/>
      <c r="R31" s="278"/>
      <c r="S31" s="1682">
        <v>18.7</v>
      </c>
      <c r="T31" s="1682"/>
      <c r="U31" s="1682"/>
      <c r="V31" s="278"/>
      <c r="W31" s="1683">
        <v>19.5</v>
      </c>
      <c r="X31" s="1683"/>
      <c r="Y31" s="1683"/>
      <c r="Z31" s="890"/>
      <c r="AA31" s="926"/>
    </row>
    <row r="32" spans="1:27" s="25" customFormat="1" ht="12.75" customHeight="1">
      <c r="A32" s="926"/>
      <c r="B32" s="951"/>
      <c r="C32" s="145" t="s">
        <v>237</v>
      </c>
      <c r="D32" s="20"/>
      <c r="E32" s="280"/>
      <c r="F32" s="280"/>
      <c r="G32" s="1682">
        <v>15.4</v>
      </c>
      <c r="H32" s="1682"/>
      <c r="I32" s="1682"/>
      <c r="J32" s="1111"/>
      <c r="K32" s="1682">
        <v>15</v>
      </c>
      <c r="L32" s="1682"/>
      <c r="M32" s="1682"/>
      <c r="N32" s="278"/>
      <c r="O32" s="1682">
        <v>16.100000000000001</v>
      </c>
      <c r="P32" s="1682"/>
      <c r="Q32" s="1682"/>
      <c r="R32" s="278"/>
      <c r="S32" s="1682">
        <v>17.2</v>
      </c>
      <c r="T32" s="1682"/>
      <c r="U32" s="1682"/>
      <c r="V32" s="278"/>
      <c r="W32" s="1683">
        <v>18.5</v>
      </c>
      <c r="X32" s="1683"/>
      <c r="Y32" s="1683"/>
      <c r="Z32" s="890"/>
      <c r="AA32" s="926"/>
    </row>
    <row r="33" spans="1:27" s="25" customFormat="1" ht="12.75" customHeight="1">
      <c r="A33" s="926"/>
      <c r="B33" s="951"/>
      <c r="C33" s="145" t="s">
        <v>238</v>
      </c>
      <c r="D33" s="20"/>
      <c r="E33" s="280"/>
      <c r="F33" s="280"/>
      <c r="G33" s="1682">
        <v>20</v>
      </c>
      <c r="H33" s="1682"/>
      <c r="I33" s="1682"/>
      <c r="J33" s="1111"/>
      <c r="K33" s="1682">
        <v>17.399999999999999</v>
      </c>
      <c r="L33" s="1682"/>
      <c r="M33" s="1682"/>
      <c r="N33" s="278"/>
      <c r="O33" s="1682">
        <v>14.7</v>
      </c>
      <c r="P33" s="1682"/>
      <c r="Q33" s="1682"/>
      <c r="R33" s="278"/>
      <c r="S33" s="1682">
        <v>19.7</v>
      </c>
      <c r="T33" s="1682"/>
      <c r="U33" s="1682"/>
      <c r="V33" s="278"/>
      <c r="W33" s="1683">
        <v>20.5</v>
      </c>
      <c r="X33" s="1683"/>
      <c r="Y33" s="1683"/>
      <c r="Z33" s="890"/>
      <c r="AA33" s="926"/>
    </row>
    <row r="34" spans="1:27" s="25" customFormat="1" ht="12.75" customHeight="1">
      <c r="A34" s="926"/>
      <c r="B34" s="951"/>
      <c r="C34" s="145" t="s">
        <v>165</v>
      </c>
      <c r="D34" s="20"/>
      <c r="E34" s="280"/>
      <c r="F34" s="280"/>
      <c r="G34" s="1682">
        <v>13.9</v>
      </c>
      <c r="H34" s="1682"/>
      <c r="I34" s="1682"/>
      <c r="J34" s="1111"/>
      <c r="K34" s="1682">
        <v>15.6</v>
      </c>
      <c r="L34" s="1682"/>
      <c r="M34" s="1682"/>
      <c r="N34" s="278"/>
      <c r="O34" s="1682">
        <v>15.4</v>
      </c>
      <c r="P34" s="1682"/>
      <c r="Q34" s="1682"/>
      <c r="R34" s="278"/>
      <c r="S34" s="1682">
        <v>16.2</v>
      </c>
      <c r="T34" s="1682"/>
      <c r="U34" s="1682"/>
      <c r="V34" s="278"/>
      <c r="W34" s="1683">
        <v>17</v>
      </c>
      <c r="X34" s="1683"/>
      <c r="Y34" s="1683"/>
      <c r="Z34" s="890"/>
      <c r="AA34" s="926"/>
    </row>
    <row r="35" spans="1:27" s="25" customFormat="1" ht="12.75" customHeight="1">
      <c r="A35" s="926"/>
      <c r="B35" s="951"/>
      <c r="C35" s="145" t="s">
        <v>166</v>
      </c>
      <c r="D35" s="20"/>
      <c r="E35" s="280"/>
      <c r="F35" s="280"/>
      <c r="G35" s="1682">
        <v>16.100000000000001</v>
      </c>
      <c r="H35" s="1682"/>
      <c r="I35" s="1682"/>
      <c r="J35" s="1111"/>
      <c r="K35" s="1682">
        <v>16.8</v>
      </c>
      <c r="L35" s="1682"/>
      <c r="M35" s="1682"/>
      <c r="N35" s="278"/>
      <c r="O35" s="1682">
        <v>17.5</v>
      </c>
      <c r="P35" s="1682"/>
      <c r="Q35" s="1682"/>
      <c r="R35" s="278"/>
      <c r="S35" s="1682">
        <v>19.7</v>
      </c>
      <c r="T35" s="1682"/>
      <c r="U35" s="1682"/>
      <c r="V35" s="278"/>
      <c r="W35" s="1683">
        <v>20</v>
      </c>
      <c r="X35" s="1683"/>
      <c r="Y35" s="1683"/>
      <c r="Z35" s="890"/>
      <c r="AA35" s="926"/>
    </row>
    <row r="36" spans="1:27" ht="18.75" customHeight="1">
      <c r="A36" s="4"/>
      <c r="B36" s="354"/>
      <c r="C36" s="1649" t="s">
        <v>239</v>
      </c>
      <c r="D36" s="1649"/>
      <c r="E36" s="1649"/>
      <c r="F36" s="1649"/>
      <c r="G36" s="1684">
        <v>7.6</v>
      </c>
      <c r="H36" s="1684"/>
      <c r="I36" s="1684"/>
      <c r="J36" s="1110"/>
      <c r="K36" s="1684">
        <v>8</v>
      </c>
      <c r="L36" s="1684"/>
      <c r="M36" s="1684"/>
      <c r="N36" s="920"/>
      <c r="O36" s="1684">
        <v>8.8000000000000007</v>
      </c>
      <c r="P36" s="1684"/>
      <c r="Q36" s="1684"/>
      <c r="R36" s="920"/>
      <c r="S36" s="1684">
        <v>9.5</v>
      </c>
      <c r="T36" s="1684"/>
      <c r="U36" s="1684"/>
      <c r="V36" s="920"/>
      <c r="W36" s="1685">
        <v>10.4</v>
      </c>
      <c r="X36" s="1685"/>
      <c r="Y36" s="1685"/>
      <c r="Z36" s="1300"/>
      <c r="AA36" s="4"/>
    </row>
    <row r="37" spans="1:27" s="25" customFormat="1" ht="12.75" customHeight="1">
      <c r="A37" s="926"/>
      <c r="B37" s="952"/>
      <c r="C37" s="145" t="s">
        <v>80</v>
      </c>
      <c r="D37" s="20"/>
      <c r="E37" s="280"/>
      <c r="F37" s="280"/>
      <c r="G37" s="1677">
        <v>7.7</v>
      </c>
      <c r="H37" s="1677"/>
      <c r="I37" s="1677"/>
      <c r="J37" s="1109"/>
      <c r="K37" s="1677">
        <v>8.1999999999999993</v>
      </c>
      <c r="L37" s="1677"/>
      <c r="M37" s="1677"/>
      <c r="N37" s="278"/>
      <c r="O37" s="1677">
        <v>8.8000000000000007</v>
      </c>
      <c r="P37" s="1677"/>
      <c r="Q37" s="1677"/>
      <c r="R37" s="278"/>
      <c r="S37" s="1677">
        <v>9.5</v>
      </c>
      <c r="T37" s="1677"/>
      <c r="U37" s="1677"/>
      <c r="V37" s="278"/>
      <c r="W37" s="1678">
        <v>10.4</v>
      </c>
      <c r="X37" s="1678"/>
      <c r="Y37" s="1678"/>
      <c r="Z37" s="890"/>
      <c r="AA37" s="926"/>
    </row>
    <row r="38" spans="1:27" s="25" customFormat="1" ht="12.75" customHeight="1">
      <c r="A38" s="926"/>
      <c r="B38" s="952"/>
      <c r="C38" s="145" t="s">
        <v>79</v>
      </c>
      <c r="D38" s="20"/>
      <c r="E38" s="280"/>
      <c r="F38" s="280"/>
      <c r="G38" s="1677">
        <v>7.5</v>
      </c>
      <c r="H38" s="1677"/>
      <c r="I38" s="1677"/>
      <c r="J38" s="1109"/>
      <c r="K38" s="1677">
        <v>7.9</v>
      </c>
      <c r="L38" s="1677"/>
      <c r="M38" s="1677"/>
      <c r="N38" s="278"/>
      <c r="O38" s="1677">
        <v>8.6999999999999993</v>
      </c>
      <c r="P38" s="1677"/>
      <c r="Q38" s="1677"/>
      <c r="R38" s="278"/>
      <c r="S38" s="1677">
        <v>9.5</v>
      </c>
      <c r="T38" s="1677"/>
      <c r="U38" s="1677"/>
      <c r="V38" s="278"/>
      <c r="W38" s="1678">
        <v>10.5</v>
      </c>
      <c r="X38" s="1678"/>
      <c r="Y38" s="1678"/>
      <c r="Z38" s="890"/>
      <c r="AA38" s="926"/>
    </row>
    <row r="39" spans="1:27" s="28" customFormat="1" ht="2.25" customHeight="1">
      <c r="A39" s="922"/>
      <c r="B39" s="951"/>
      <c r="C39" s="145"/>
      <c r="D39" s="20"/>
      <c r="E39" s="18"/>
      <c r="F39" s="18"/>
      <c r="G39" s="1677"/>
      <c r="H39" s="1677"/>
      <c r="I39" s="1677"/>
      <c r="J39" s="1109"/>
      <c r="K39" s="1677"/>
      <c r="L39" s="1677"/>
      <c r="M39" s="1677"/>
      <c r="N39" s="278"/>
      <c r="O39" s="1677"/>
      <c r="P39" s="1677"/>
      <c r="Q39" s="1677"/>
      <c r="R39" s="278"/>
      <c r="S39" s="1677"/>
      <c r="T39" s="1677"/>
      <c r="U39" s="1677"/>
      <c r="V39" s="278"/>
      <c r="W39" s="1678"/>
      <c r="X39" s="1678"/>
      <c r="Y39" s="1678"/>
      <c r="Z39" s="1304"/>
      <c r="AA39" s="922"/>
    </row>
    <row r="40" spans="1:27" s="950" customFormat="1" ht="12" customHeight="1">
      <c r="A40" s="946"/>
      <c r="B40" s="947"/>
      <c r="C40" s="1286" t="s">
        <v>240</v>
      </c>
      <c r="D40" s="949"/>
      <c r="E40" s="948"/>
      <c r="F40" s="949"/>
      <c r="G40" s="1688">
        <v>-0.20000000000000018</v>
      </c>
      <c r="H40" s="1688"/>
      <c r="I40" s="1688"/>
      <c r="J40" s="1109"/>
      <c r="K40" s="1688">
        <v>-0.29999999999999893</v>
      </c>
      <c r="L40" s="1688"/>
      <c r="M40" s="1688"/>
      <c r="N40" s="278"/>
      <c r="O40" s="1688">
        <v>-0.10000000000000142</v>
      </c>
      <c r="P40" s="1688"/>
      <c r="Q40" s="1688"/>
      <c r="R40" s="278"/>
      <c r="S40" s="1688">
        <v>0</v>
      </c>
      <c r="T40" s="1688"/>
      <c r="U40" s="1688"/>
      <c r="V40" s="278"/>
      <c r="W40" s="1689">
        <v>9.9999999999999645E-2</v>
      </c>
      <c r="X40" s="1689"/>
      <c r="Y40" s="1689"/>
      <c r="Z40" s="949"/>
      <c r="AA40" s="946"/>
    </row>
    <row r="41" spans="1:27" ht="11.25" customHeight="1" thickBot="1">
      <c r="A41" s="4"/>
      <c r="B41" s="354"/>
      <c r="C41" s="911"/>
      <c r="D41" s="1284"/>
      <c r="E41" s="1284"/>
      <c r="F41" s="1284"/>
      <c r="G41" s="1284"/>
      <c r="H41" s="1284"/>
      <c r="I41" s="1284"/>
      <c r="J41" s="1284"/>
      <c r="K41" s="1284"/>
      <c r="L41" s="1284"/>
      <c r="M41" s="1284"/>
      <c r="N41" s="1284"/>
      <c r="O41" s="1284"/>
      <c r="P41" s="1284"/>
      <c r="Q41" s="1284"/>
      <c r="R41" s="1284"/>
      <c r="S41" s="1284"/>
      <c r="T41" s="1641"/>
      <c r="U41" s="1641"/>
      <c r="V41" s="1641"/>
      <c r="W41" s="1641"/>
      <c r="X41" s="1641"/>
      <c r="Y41" s="1641"/>
      <c r="Z41" s="1300"/>
      <c r="AA41" s="4"/>
    </row>
    <row r="42" spans="1:27" s="12" customFormat="1" ht="13.5" customHeight="1" thickBot="1">
      <c r="A42" s="11"/>
      <c r="B42" s="353"/>
      <c r="C42" s="615" t="s">
        <v>621</v>
      </c>
      <c r="D42" s="983"/>
      <c r="E42" s="983"/>
      <c r="F42" s="983"/>
      <c r="G42" s="983"/>
      <c r="H42" s="983"/>
      <c r="I42" s="983"/>
      <c r="J42" s="983"/>
      <c r="K42" s="983"/>
      <c r="L42" s="983"/>
      <c r="M42" s="983"/>
      <c r="N42" s="983"/>
      <c r="O42" s="983"/>
      <c r="P42" s="983"/>
      <c r="Q42" s="983"/>
      <c r="R42" s="983"/>
      <c r="S42" s="983"/>
      <c r="T42" s="983"/>
      <c r="U42" s="983"/>
      <c r="V42" s="983"/>
      <c r="W42" s="983"/>
      <c r="X42" s="983"/>
      <c r="Y42" s="984"/>
      <c r="Z42" s="1300"/>
      <c r="AA42" s="11"/>
    </row>
    <row r="43" spans="1:27" s="12" customFormat="1" ht="3.75" customHeight="1">
      <c r="A43" s="11"/>
      <c r="B43" s="353"/>
      <c r="C43" s="1657" t="s">
        <v>77</v>
      </c>
      <c r="D43" s="1657"/>
      <c r="E43" s="19"/>
      <c r="F43" s="19"/>
      <c r="G43" s="19"/>
      <c r="H43" s="19"/>
      <c r="I43" s="19"/>
      <c r="J43" s="19"/>
      <c r="K43" s="19"/>
      <c r="L43" s="19"/>
      <c r="M43" s="19"/>
      <c r="N43" s="19"/>
      <c r="O43" s="19"/>
      <c r="P43" s="19"/>
      <c r="Q43" s="19"/>
      <c r="R43" s="19"/>
      <c r="S43" s="19"/>
      <c r="T43" s="19"/>
      <c r="U43" s="19"/>
      <c r="V43" s="19"/>
      <c r="W43" s="19"/>
      <c r="X43" s="19"/>
      <c r="Y43" s="19"/>
      <c r="Z43" s="1300"/>
      <c r="AA43" s="11"/>
    </row>
    <row r="44" spans="1:27" ht="13.5" customHeight="1">
      <c r="A44" s="4"/>
      <c r="B44" s="354"/>
      <c r="C44" s="1657"/>
      <c r="D44" s="1657"/>
      <c r="E44" s="18"/>
      <c r="F44" s="944"/>
      <c r="G44" s="1646">
        <v>2012</v>
      </c>
      <c r="H44" s="1646"/>
      <c r="I44" s="1646"/>
      <c r="J44" s="1646"/>
      <c r="K44" s="1646"/>
      <c r="L44" s="1646"/>
      <c r="M44" s="1646"/>
      <c r="N44" s="1646"/>
      <c r="O44" s="1646"/>
      <c r="P44" s="1646"/>
      <c r="Q44" s="1646"/>
      <c r="R44" s="1646"/>
      <c r="S44" s="1646"/>
      <c r="T44" s="1646"/>
      <c r="U44" s="1646"/>
      <c r="V44" s="278"/>
      <c r="W44" s="1662">
        <v>2013</v>
      </c>
      <c r="X44" s="1662"/>
      <c r="Y44" s="1662"/>
      <c r="Z44" s="1300"/>
      <c r="AA44" s="4"/>
    </row>
    <row r="45" spans="1:27" ht="12.75" customHeight="1">
      <c r="A45" s="4"/>
      <c r="B45" s="354"/>
      <c r="C45" s="1304"/>
      <c r="D45" s="1304"/>
      <c r="E45" s="1304"/>
      <c r="F45" s="1663" t="s">
        <v>222</v>
      </c>
      <c r="G45" s="1663"/>
      <c r="H45" s="1663"/>
      <c r="I45" s="1663"/>
      <c r="J45" s="1303"/>
      <c r="K45" s="1663" t="s">
        <v>223</v>
      </c>
      <c r="L45" s="1663"/>
      <c r="M45" s="1663"/>
      <c r="N45" s="1303"/>
      <c r="O45" s="1663" t="s">
        <v>224</v>
      </c>
      <c r="P45" s="1663"/>
      <c r="Q45" s="1663"/>
      <c r="R45" s="917"/>
      <c r="S45" s="1663" t="s">
        <v>221</v>
      </c>
      <c r="T45" s="1663"/>
      <c r="U45" s="1663"/>
      <c r="V45" s="278"/>
      <c r="W45" s="1663" t="s">
        <v>222</v>
      </c>
      <c r="X45" s="1663"/>
      <c r="Y45" s="1663"/>
      <c r="Z45" s="902"/>
      <c r="AA45" s="4"/>
    </row>
    <row r="46" spans="1:27" ht="2.25" customHeight="1">
      <c r="A46" s="4"/>
      <c r="B46" s="353"/>
      <c r="C46" s="1304"/>
      <c r="D46" s="1304"/>
      <c r="E46" s="1304"/>
      <c r="F46" s="1304"/>
      <c r="G46" s="1303"/>
      <c r="H46" s="1303"/>
      <c r="I46" s="1303"/>
      <c r="J46" s="1303"/>
      <c r="K46" s="1303"/>
      <c r="L46" s="1303"/>
      <c r="M46" s="1303"/>
      <c r="N46" s="1303"/>
      <c r="O46" s="1690"/>
      <c r="P46" s="1690"/>
      <c r="Q46" s="1690"/>
      <c r="R46" s="1303"/>
      <c r="S46" s="279"/>
      <c r="T46" s="1303"/>
      <c r="U46" s="1303"/>
      <c r="V46" s="1336"/>
      <c r="W46" s="1303"/>
      <c r="X46" s="1303"/>
      <c r="Y46" s="1303"/>
      <c r="Z46" s="915"/>
      <c r="AA46" s="4"/>
    </row>
    <row r="47" spans="1:27" ht="12.75" customHeight="1">
      <c r="A47" s="4"/>
      <c r="B47" s="354"/>
      <c r="C47" s="1649" t="s">
        <v>227</v>
      </c>
      <c r="D47" s="1649"/>
      <c r="E47" s="905"/>
      <c r="F47" s="1337">
        <v>819.3</v>
      </c>
      <c r="G47" s="1651">
        <v>100</v>
      </c>
      <c r="H47" s="1651"/>
      <c r="I47" s="1651"/>
      <c r="J47" s="1337">
        <v>826.9</v>
      </c>
      <c r="K47" s="1651">
        <v>100</v>
      </c>
      <c r="L47" s="1651"/>
      <c r="M47" s="1651"/>
      <c r="N47" s="1337">
        <v>870.9</v>
      </c>
      <c r="O47" s="1651">
        <v>100</v>
      </c>
      <c r="P47" s="1651"/>
      <c r="Q47" s="1651"/>
      <c r="R47" s="1337">
        <v>923.2</v>
      </c>
      <c r="S47" s="1651">
        <v>100</v>
      </c>
      <c r="T47" s="1651"/>
      <c r="U47" s="1651"/>
      <c r="V47" s="1337">
        <v>952.2</v>
      </c>
      <c r="W47" s="1651">
        <v>100</v>
      </c>
      <c r="X47" s="1651"/>
      <c r="Y47" s="1651"/>
      <c r="Z47" s="915"/>
      <c r="AA47" s="4"/>
    </row>
    <row r="48" spans="1:27" s="28" customFormat="1" ht="10.5" customHeight="1">
      <c r="A48" s="922"/>
      <c r="B48" s="951"/>
      <c r="C48" s="266"/>
      <c r="D48" s="145" t="s">
        <v>79</v>
      </c>
      <c r="E48" s="1303"/>
      <c r="F48" s="1338">
        <v>391.9</v>
      </c>
      <c r="G48" s="1691">
        <v>47.833516416453072</v>
      </c>
      <c r="H48" s="1691"/>
      <c r="I48" s="1691"/>
      <c r="J48" s="1338">
        <v>388.8</v>
      </c>
      <c r="K48" s="1691">
        <v>47.018986576369578</v>
      </c>
      <c r="L48" s="1691"/>
      <c r="M48" s="1691"/>
      <c r="N48" s="1338">
        <v>402.5</v>
      </c>
      <c r="O48" s="1691">
        <v>46.216557584108401</v>
      </c>
      <c r="P48" s="1691"/>
      <c r="Q48" s="1691"/>
      <c r="R48" s="1338">
        <v>441.4</v>
      </c>
      <c r="S48" s="1691">
        <v>47.811958405545923</v>
      </c>
      <c r="T48" s="1691"/>
      <c r="U48" s="1691"/>
      <c r="V48" s="1338">
        <v>447.9</v>
      </c>
      <c r="W48" s="1691">
        <v>47.038437303087584</v>
      </c>
      <c r="X48" s="1691"/>
      <c r="Y48" s="1691"/>
      <c r="Z48" s="902"/>
      <c r="AA48" s="922"/>
    </row>
    <row r="49" spans="1:27" ht="10.5" customHeight="1">
      <c r="A49" s="4"/>
      <c r="B49" s="354"/>
      <c r="C49" s="339"/>
      <c r="D49" s="145" t="s">
        <v>198</v>
      </c>
      <c r="E49" s="1339"/>
      <c r="F49" s="1338">
        <v>154.4</v>
      </c>
      <c r="G49" s="1691">
        <v>18.845355791529357</v>
      </c>
      <c r="H49" s="1691"/>
      <c r="I49" s="1691"/>
      <c r="J49" s="1338">
        <v>149.69999999999999</v>
      </c>
      <c r="K49" s="1691">
        <v>18.103761035191678</v>
      </c>
      <c r="L49" s="1691"/>
      <c r="M49" s="1691"/>
      <c r="N49" s="1338">
        <v>175.1</v>
      </c>
      <c r="O49" s="1691">
        <v>20.105637845906532</v>
      </c>
      <c r="P49" s="1691"/>
      <c r="Q49" s="1691"/>
      <c r="R49" s="1338">
        <v>164.9</v>
      </c>
      <c r="S49" s="1691">
        <v>17.861785095320624</v>
      </c>
      <c r="T49" s="1691"/>
      <c r="U49" s="1691"/>
      <c r="V49" s="1338">
        <v>165.9</v>
      </c>
      <c r="W49" s="1691">
        <v>17.422810333963454</v>
      </c>
      <c r="X49" s="1691"/>
      <c r="Y49" s="1691"/>
      <c r="Z49" s="915"/>
      <c r="AA49" s="4"/>
    </row>
    <row r="50" spans="1:27" s="901" customFormat="1" ht="12.75" customHeight="1">
      <c r="A50" s="900"/>
      <c r="B50" s="953"/>
      <c r="C50" s="145" t="s">
        <v>234</v>
      </c>
      <c r="D50" s="322"/>
      <c r="E50" s="115"/>
      <c r="F50" s="1338">
        <v>297.5</v>
      </c>
      <c r="G50" s="1692">
        <v>36.311485414378133</v>
      </c>
      <c r="H50" s="1692"/>
      <c r="I50" s="1692"/>
      <c r="J50" s="1338">
        <v>299.60000000000002</v>
      </c>
      <c r="K50" s="1692">
        <v>36.23170879187326</v>
      </c>
      <c r="L50" s="1692"/>
      <c r="M50" s="1692"/>
      <c r="N50" s="1338">
        <v>325.10000000000002</v>
      </c>
      <c r="O50" s="1692">
        <v>37.329199678493517</v>
      </c>
      <c r="P50" s="1692"/>
      <c r="Q50" s="1692"/>
      <c r="R50" s="1338">
        <v>349.8</v>
      </c>
      <c r="S50" s="1692">
        <v>37.889948006932407</v>
      </c>
      <c r="T50" s="1692"/>
      <c r="U50" s="1692"/>
      <c r="V50" s="1338">
        <v>356.3</v>
      </c>
      <c r="W50" s="1692">
        <v>37.418609535811804</v>
      </c>
      <c r="X50" s="1692"/>
      <c r="Y50" s="1692"/>
      <c r="Z50" s="934"/>
      <c r="AA50" s="900"/>
    </row>
    <row r="51" spans="1:27" s="28" customFormat="1" ht="10.5" customHeight="1">
      <c r="A51" s="922"/>
      <c r="B51" s="951"/>
      <c r="C51" s="266"/>
      <c r="D51" s="1286" t="s">
        <v>79</v>
      </c>
      <c r="E51" s="115"/>
      <c r="F51" s="1338">
        <v>151.4</v>
      </c>
      <c r="G51" s="1691">
        <v>50.890756302521012</v>
      </c>
      <c r="H51" s="1691"/>
      <c r="I51" s="1691"/>
      <c r="J51" s="1338">
        <v>149.1</v>
      </c>
      <c r="K51" s="1691">
        <v>49.76635514018691</v>
      </c>
      <c r="L51" s="1691"/>
      <c r="M51" s="1691"/>
      <c r="N51" s="1338">
        <v>153.6</v>
      </c>
      <c r="O51" s="1691">
        <v>47.247000922792978</v>
      </c>
      <c r="P51" s="1691"/>
      <c r="Q51" s="1691"/>
      <c r="R51" s="1338">
        <v>177.2</v>
      </c>
      <c r="S51" s="1691">
        <v>50.657518582046876</v>
      </c>
      <c r="T51" s="1691"/>
      <c r="U51" s="1691"/>
      <c r="V51" s="1338">
        <v>175.6</v>
      </c>
      <c r="W51" s="1691">
        <v>49.2843109738984</v>
      </c>
      <c r="X51" s="1691"/>
      <c r="Y51" s="1691"/>
      <c r="Z51" s="279"/>
      <c r="AA51" s="922"/>
    </row>
    <row r="52" spans="1:27" s="901" customFormat="1" ht="10.5" customHeight="1">
      <c r="A52" s="900"/>
      <c r="B52" s="953"/>
      <c r="C52" s="145"/>
      <c r="D52" s="1286" t="s">
        <v>198</v>
      </c>
      <c r="E52" s="115"/>
      <c r="F52" s="1338">
        <v>56.2</v>
      </c>
      <c r="G52" s="1691">
        <v>18.890756302521009</v>
      </c>
      <c r="H52" s="1691"/>
      <c r="I52" s="1691"/>
      <c r="J52" s="1338">
        <v>47.8</v>
      </c>
      <c r="K52" s="1691">
        <v>15.954606141522026</v>
      </c>
      <c r="L52" s="1691"/>
      <c r="M52" s="1691"/>
      <c r="N52" s="1338">
        <v>63.2</v>
      </c>
      <c r="O52" s="1691">
        <v>19.440172254690864</v>
      </c>
      <c r="P52" s="1691"/>
      <c r="Q52" s="1691"/>
      <c r="R52" s="1338">
        <v>59.8</v>
      </c>
      <c r="S52" s="1691">
        <v>17.09548313321898</v>
      </c>
      <c r="T52" s="1691"/>
      <c r="U52" s="1691"/>
      <c r="V52" s="1338">
        <v>61.6</v>
      </c>
      <c r="W52" s="1691">
        <v>17.288801571709232</v>
      </c>
      <c r="X52" s="1691"/>
      <c r="Y52" s="1691"/>
      <c r="Z52" s="934"/>
      <c r="AA52" s="900"/>
    </row>
    <row r="53" spans="1:27" s="901" customFormat="1" ht="12.75" customHeight="1">
      <c r="A53" s="900"/>
      <c r="B53" s="953"/>
      <c r="C53" s="145" t="s">
        <v>235</v>
      </c>
      <c r="D53" s="322"/>
      <c r="E53" s="115"/>
      <c r="F53" s="1338">
        <v>147.6</v>
      </c>
      <c r="G53" s="1692">
        <v>18.015378982057857</v>
      </c>
      <c r="H53" s="1692"/>
      <c r="I53" s="1692"/>
      <c r="J53" s="1338">
        <v>141.6</v>
      </c>
      <c r="K53" s="1692">
        <v>17.124198814850647</v>
      </c>
      <c r="L53" s="1692"/>
      <c r="M53" s="1692"/>
      <c r="N53" s="1338">
        <v>159.1</v>
      </c>
      <c r="O53" s="1692">
        <v>18.268457917097255</v>
      </c>
      <c r="P53" s="1692"/>
      <c r="Q53" s="1692"/>
      <c r="R53" s="1338">
        <v>157.4</v>
      </c>
      <c r="S53" s="1692">
        <v>17.049393414211441</v>
      </c>
      <c r="T53" s="1692"/>
      <c r="U53" s="1692"/>
      <c r="V53" s="1338">
        <v>164.6</v>
      </c>
      <c r="W53" s="1692">
        <v>17.286284394034865</v>
      </c>
      <c r="X53" s="1692"/>
      <c r="Y53" s="1692"/>
      <c r="Z53" s="934"/>
      <c r="AA53" s="900"/>
    </row>
    <row r="54" spans="1:27" s="28" customFormat="1" ht="10.5" customHeight="1">
      <c r="A54" s="922"/>
      <c r="B54" s="951"/>
      <c r="C54" s="266"/>
      <c r="D54" s="1286" t="s">
        <v>79</v>
      </c>
      <c r="E54" s="115"/>
      <c r="F54" s="1338">
        <v>74.900000000000006</v>
      </c>
      <c r="G54" s="1691">
        <v>50.745257452574535</v>
      </c>
      <c r="H54" s="1691"/>
      <c r="I54" s="1691"/>
      <c r="J54" s="1338">
        <v>73.5</v>
      </c>
      <c r="K54" s="1691">
        <v>51.906779661016955</v>
      </c>
      <c r="L54" s="1691"/>
      <c r="M54" s="1691"/>
      <c r="N54" s="1338">
        <v>79.599999999999994</v>
      </c>
      <c r="O54" s="1691">
        <v>50.031426775612822</v>
      </c>
      <c r="P54" s="1691"/>
      <c r="Q54" s="1691"/>
      <c r="R54" s="1338">
        <v>82.8</v>
      </c>
      <c r="S54" s="1691">
        <v>52.604828462515883</v>
      </c>
      <c r="T54" s="1691"/>
      <c r="U54" s="1691"/>
      <c r="V54" s="1338">
        <v>80.400000000000006</v>
      </c>
      <c r="W54" s="1691">
        <v>48.845686512758206</v>
      </c>
      <c r="X54" s="1691"/>
      <c r="Y54" s="1691"/>
      <c r="Z54" s="279"/>
      <c r="AA54" s="922"/>
    </row>
    <row r="55" spans="1:27" s="901" customFormat="1" ht="10.5" customHeight="1">
      <c r="A55" s="900"/>
      <c r="B55" s="953"/>
      <c r="C55" s="145"/>
      <c r="D55" s="1286" t="s">
        <v>198</v>
      </c>
      <c r="E55" s="115"/>
      <c r="F55" s="1338">
        <v>30.8</v>
      </c>
      <c r="G55" s="1691">
        <v>20.867208672086722</v>
      </c>
      <c r="H55" s="1691"/>
      <c r="I55" s="1691"/>
      <c r="J55" s="1338">
        <v>30.3</v>
      </c>
      <c r="K55" s="1691">
        <v>21.398305084745765</v>
      </c>
      <c r="L55" s="1691"/>
      <c r="M55" s="1691"/>
      <c r="N55" s="1338">
        <v>37.200000000000003</v>
      </c>
      <c r="O55" s="1691">
        <v>23.381521055939665</v>
      </c>
      <c r="P55" s="1691"/>
      <c r="Q55" s="1691"/>
      <c r="R55" s="1338">
        <v>31.3</v>
      </c>
      <c r="S55" s="1691">
        <v>19.8856416772554</v>
      </c>
      <c r="T55" s="1691"/>
      <c r="U55" s="1691"/>
      <c r="V55" s="1338">
        <v>28.2</v>
      </c>
      <c r="W55" s="1691">
        <v>17.132442284325638</v>
      </c>
      <c r="X55" s="1691"/>
      <c r="Y55" s="1691"/>
      <c r="Z55" s="934"/>
      <c r="AA55" s="900"/>
    </row>
    <row r="56" spans="1:27" s="901" customFormat="1" ht="12.75" customHeight="1">
      <c r="A56" s="900"/>
      <c r="B56" s="953"/>
      <c r="C56" s="145" t="s">
        <v>67</v>
      </c>
      <c r="D56" s="322"/>
      <c r="E56" s="115"/>
      <c r="F56" s="1338">
        <v>234.1</v>
      </c>
      <c r="G56" s="1692">
        <v>28.573172220187963</v>
      </c>
      <c r="H56" s="1692"/>
      <c r="I56" s="1692"/>
      <c r="J56" s="1338">
        <v>250.2</v>
      </c>
      <c r="K56" s="1692">
        <v>30.257588583867456</v>
      </c>
      <c r="L56" s="1692"/>
      <c r="M56" s="1692"/>
      <c r="N56" s="1338">
        <v>252.9</v>
      </c>
      <c r="O56" s="1692">
        <v>29.038925249741649</v>
      </c>
      <c r="P56" s="1692"/>
      <c r="Q56" s="1692"/>
      <c r="R56" s="1338">
        <v>264.8</v>
      </c>
      <c r="S56" s="1692">
        <v>28.682842287694974</v>
      </c>
      <c r="T56" s="1692"/>
      <c r="U56" s="1692"/>
      <c r="V56" s="1338">
        <v>274.5</v>
      </c>
      <c r="W56" s="1692">
        <v>28.827977315689978</v>
      </c>
      <c r="X56" s="1692"/>
      <c r="Y56" s="1692"/>
      <c r="Z56" s="899"/>
      <c r="AA56" s="900"/>
    </row>
    <row r="57" spans="1:27" s="28" customFormat="1" ht="10.5" customHeight="1">
      <c r="A57" s="922"/>
      <c r="B57" s="951"/>
      <c r="C57" s="266"/>
      <c r="D57" s="1286" t="s">
        <v>79</v>
      </c>
      <c r="E57" s="115"/>
      <c r="F57" s="1338">
        <v>104.4</v>
      </c>
      <c r="G57" s="1691">
        <v>44.596326356258018</v>
      </c>
      <c r="H57" s="1691"/>
      <c r="I57" s="1691"/>
      <c r="J57" s="1338">
        <v>105.4</v>
      </c>
      <c r="K57" s="1691">
        <v>42.126298960831335</v>
      </c>
      <c r="L57" s="1691"/>
      <c r="M57" s="1691"/>
      <c r="N57" s="1338">
        <v>111.4</v>
      </c>
      <c r="O57" s="1691">
        <v>44.049031237643341</v>
      </c>
      <c r="P57" s="1691"/>
      <c r="Q57" s="1691"/>
      <c r="R57" s="1338">
        <v>115.8</v>
      </c>
      <c r="S57" s="1691">
        <v>43.731117824773413</v>
      </c>
      <c r="T57" s="1691"/>
      <c r="U57" s="1691"/>
      <c r="V57" s="1338">
        <v>123.4</v>
      </c>
      <c r="W57" s="1691">
        <v>44.954462659380695</v>
      </c>
      <c r="X57" s="1691"/>
      <c r="Y57" s="1691"/>
      <c r="Z57" s="1304"/>
      <c r="AA57" s="922"/>
    </row>
    <row r="58" spans="1:27" s="901" customFormat="1" ht="10.5" customHeight="1">
      <c r="A58" s="900"/>
      <c r="B58" s="953"/>
      <c r="C58" s="145"/>
      <c r="D58" s="1286" t="s">
        <v>198</v>
      </c>
      <c r="E58" s="115"/>
      <c r="F58" s="1338">
        <v>39.5</v>
      </c>
      <c r="G58" s="1691">
        <v>16.873131140538231</v>
      </c>
      <c r="H58" s="1691"/>
      <c r="I58" s="1691"/>
      <c r="J58" s="1338">
        <v>44.6</v>
      </c>
      <c r="K58" s="1691">
        <v>17.825739408473222</v>
      </c>
      <c r="L58" s="1691"/>
      <c r="M58" s="1691"/>
      <c r="N58" s="1338">
        <v>46.6</v>
      </c>
      <c r="O58" s="1691">
        <v>18.426255436931594</v>
      </c>
      <c r="P58" s="1691"/>
      <c r="Q58" s="1691"/>
      <c r="R58" s="1338">
        <v>44.5</v>
      </c>
      <c r="S58" s="1691">
        <v>16.805135951661633</v>
      </c>
      <c r="T58" s="1691"/>
      <c r="U58" s="1691"/>
      <c r="V58" s="1338">
        <v>48.1</v>
      </c>
      <c r="W58" s="1691">
        <v>17.522768670309656</v>
      </c>
      <c r="X58" s="1691"/>
      <c r="Y58" s="1691"/>
      <c r="Z58" s="899"/>
      <c r="AA58" s="900"/>
    </row>
    <row r="59" spans="1:27" s="901" customFormat="1" ht="12.75" customHeight="1">
      <c r="A59" s="900"/>
      <c r="B59" s="953"/>
      <c r="C59" s="145" t="s">
        <v>237</v>
      </c>
      <c r="D59" s="322"/>
      <c r="E59" s="115"/>
      <c r="F59" s="1338">
        <v>57</v>
      </c>
      <c r="G59" s="1692">
        <v>6.9571585499816919</v>
      </c>
      <c r="H59" s="1692"/>
      <c r="I59" s="1692"/>
      <c r="J59" s="1338">
        <v>55.2</v>
      </c>
      <c r="K59" s="1692">
        <v>6.6755351312129649</v>
      </c>
      <c r="L59" s="1692"/>
      <c r="M59" s="1692"/>
      <c r="N59" s="1338">
        <v>58.7</v>
      </c>
      <c r="O59" s="1692">
        <v>6.7401538638190388</v>
      </c>
      <c r="P59" s="1692"/>
      <c r="Q59" s="1692"/>
      <c r="R59" s="1338">
        <v>62.4</v>
      </c>
      <c r="S59" s="1692">
        <v>6.7590987868284227</v>
      </c>
      <c r="T59" s="1692"/>
      <c r="U59" s="1692"/>
      <c r="V59" s="1338">
        <v>66.3</v>
      </c>
      <c r="W59" s="1692">
        <v>6.9628229363579068</v>
      </c>
      <c r="X59" s="1692"/>
      <c r="Y59" s="1692"/>
      <c r="Z59" s="899"/>
      <c r="AA59" s="900"/>
    </row>
    <row r="60" spans="1:27" s="28" customFormat="1" ht="10.5" customHeight="1">
      <c r="A60" s="922"/>
      <c r="B60" s="356"/>
      <c r="C60" s="266"/>
      <c r="D60" s="1286" t="s">
        <v>79</v>
      </c>
      <c r="E60" s="115"/>
      <c r="F60" s="1338">
        <v>27.8</v>
      </c>
      <c r="G60" s="1691">
        <v>48.771929824561404</v>
      </c>
      <c r="H60" s="1691"/>
      <c r="I60" s="1691"/>
      <c r="J60" s="1338">
        <v>25.9</v>
      </c>
      <c r="K60" s="1691">
        <v>46.920289855072461</v>
      </c>
      <c r="L60" s="1691"/>
      <c r="M60" s="1691"/>
      <c r="N60" s="1338">
        <v>26.4</v>
      </c>
      <c r="O60" s="1691">
        <v>44.974446337308343</v>
      </c>
      <c r="P60" s="1691"/>
      <c r="Q60" s="1691"/>
      <c r="R60" s="1338">
        <v>30.7</v>
      </c>
      <c r="S60" s="1691">
        <v>49.198717948717949</v>
      </c>
      <c r="T60" s="1691"/>
      <c r="U60" s="1691"/>
      <c r="V60" s="1338">
        <v>32.4</v>
      </c>
      <c r="W60" s="1691">
        <v>48.868778280542983</v>
      </c>
      <c r="X60" s="1691"/>
      <c r="Y60" s="1691"/>
      <c r="Z60" s="1304"/>
      <c r="AA60" s="922"/>
    </row>
    <row r="61" spans="1:27" s="901" customFormat="1" ht="10.5" customHeight="1">
      <c r="A61" s="900"/>
      <c r="B61" s="953"/>
      <c r="C61" s="145"/>
      <c r="D61" s="1286" t="s">
        <v>198</v>
      </c>
      <c r="E61" s="115"/>
      <c r="F61" s="1338">
        <v>9.6</v>
      </c>
      <c r="G61" s="1691">
        <v>16.842105263157894</v>
      </c>
      <c r="H61" s="1691"/>
      <c r="I61" s="1691"/>
      <c r="J61" s="1338">
        <v>9.3000000000000007</v>
      </c>
      <c r="K61" s="1691">
        <v>16.847826086956523</v>
      </c>
      <c r="L61" s="1691"/>
      <c r="M61" s="1691"/>
      <c r="N61" s="1338">
        <v>13.4</v>
      </c>
      <c r="O61" s="1691">
        <v>22.827938671209537</v>
      </c>
      <c r="P61" s="1691"/>
      <c r="Q61" s="1691"/>
      <c r="R61" s="1338">
        <v>11.4</v>
      </c>
      <c r="S61" s="1691">
        <v>18.26923076923077</v>
      </c>
      <c r="T61" s="1691"/>
      <c r="U61" s="1691"/>
      <c r="V61" s="1338">
        <v>10.1</v>
      </c>
      <c r="W61" s="1691">
        <v>15.233785822021117</v>
      </c>
      <c r="X61" s="1691"/>
      <c r="Y61" s="1691"/>
      <c r="Z61" s="899"/>
      <c r="AA61" s="900"/>
    </row>
    <row r="62" spans="1:27" s="901" customFormat="1" ht="12.75" customHeight="1">
      <c r="A62" s="900"/>
      <c r="B62" s="953"/>
      <c r="C62" s="145" t="s">
        <v>238</v>
      </c>
      <c r="D62" s="322"/>
      <c r="E62" s="115"/>
      <c r="F62" s="1338">
        <v>45.3</v>
      </c>
      <c r="G62" s="1692">
        <v>5.5291102160380818</v>
      </c>
      <c r="H62" s="1692"/>
      <c r="I62" s="1692"/>
      <c r="J62" s="1338">
        <v>39.6</v>
      </c>
      <c r="K62" s="1692">
        <v>4.7889708550006054</v>
      </c>
      <c r="L62" s="1692"/>
      <c r="M62" s="1692"/>
      <c r="N62" s="1338">
        <v>34</v>
      </c>
      <c r="O62" s="1692">
        <v>3.9040073487197153</v>
      </c>
      <c r="P62" s="1692"/>
      <c r="Q62" s="1692"/>
      <c r="R62" s="1338">
        <v>44</v>
      </c>
      <c r="S62" s="1692">
        <v>4.7660311958405543</v>
      </c>
      <c r="T62" s="1692"/>
      <c r="U62" s="1692"/>
      <c r="V62" s="1338">
        <v>45.2</v>
      </c>
      <c r="W62" s="1692">
        <v>4.7469019113631594</v>
      </c>
      <c r="X62" s="1692"/>
      <c r="Y62" s="1692"/>
      <c r="Z62" s="899"/>
      <c r="AA62" s="900"/>
    </row>
    <row r="63" spans="1:27" s="28" customFormat="1" ht="10.5" customHeight="1">
      <c r="A63" s="922"/>
      <c r="B63" s="356"/>
      <c r="C63" s="266"/>
      <c r="D63" s="1286" t="s">
        <v>79</v>
      </c>
      <c r="E63" s="115"/>
      <c r="F63" s="1338">
        <v>18.8</v>
      </c>
      <c r="G63" s="1691">
        <v>41.501103752759391</v>
      </c>
      <c r="H63" s="1691"/>
      <c r="I63" s="1691"/>
      <c r="J63" s="1338">
        <v>17.8</v>
      </c>
      <c r="K63" s="1691">
        <v>44.949494949494948</v>
      </c>
      <c r="L63" s="1691"/>
      <c r="M63" s="1691"/>
      <c r="N63" s="1338">
        <v>14.8</v>
      </c>
      <c r="O63" s="1691">
        <v>43.529411764705884</v>
      </c>
      <c r="P63" s="1691"/>
      <c r="Q63" s="1691"/>
      <c r="R63" s="1338">
        <v>18.600000000000001</v>
      </c>
      <c r="S63" s="1691">
        <v>42.27272727272728</v>
      </c>
      <c r="T63" s="1691"/>
      <c r="U63" s="1691"/>
      <c r="V63" s="1338">
        <v>18.3</v>
      </c>
      <c r="W63" s="1691">
        <v>40.486725663716811</v>
      </c>
      <c r="X63" s="1691"/>
      <c r="Y63" s="1691"/>
      <c r="Z63" s="1304"/>
      <c r="AA63" s="922"/>
    </row>
    <row r="64" spans="1:27" s="901" customFormat="1" ht="10.5" customHeight="1">
      <c r="A64" s="900"/>
      <c r="B64" s="953"/>
      <c r="C64" s="145"/>
      <c r="D64" s="1286" t="s">
        <v>198</v>
      </c>
      <c r="E64" s="115"/>
      <c r="F64" s="1338">
        <v>7.1</v>
      </c>
      <c r="G64" s="1691">
        <v>15.673289183222957</v>
      </c>
      <c r="H64" s="1691"/>
      <c r="I64" s="1691"/>
      <c r="J64" s="1338">
        <v>6.7</v>
      </c>
      <c r="K64" s="1691">
        <v>16.91919191919192</v>
      </c>
      <c r="L64" s="1691"/>
      <c r="M64" s="1691"/>
      <c r="N64" s="1338">
        <v>5</v>
      </c>
      <c r="O64" s="1691">
        <v>14.705882352941178</v>
      </c>
      <c r="P64" s="1691"/>
      <c r="Q64" s="1691"/>
      <c r="R64" s="1338">
        <v>7.6</v>
      </c>
      <c r="S64" s="1691">
        <v>17.272727272727273</v>
      </c>
      <c r="T64" s="1691"/>
      <c r="U64" s="1691"/>
      <c r="V64" s="1338">
        <v>8</v>
      </c>
      <c r="W64" s="1691">
        <v>17.699115044247787</v>
      </c>
      <c r="X64" s="1691"/>
      <c r="Y64" s="1691"/>
      <c r="Z64" s="899"/>
      <c r="AA64" s="900"/>
    </row>
    <row r="65" spans="1:27" s="901" customFormat="1" ht="12.75" customHeight="1">
      <c r="A65" s="900"/>
      <c r="B65" s="953"/>
      <c r="C65" s="145" t="s">
        <v>165</v>
      </c>
      <c r="D65" s="322"/>
      <c r="E65" s="115"/>
      <c r="F65" s="1338">
        <v>16.7</v>
      </c>
      <c r="G65" s="1692">
        <v>2.0383253997314781</v>
      </c>
      <c r="H65" s="1692"/>
      <c r="I65" s="1692"/>
      <c r="J65" s="1338">
        <v>19</v>
      </c>
      <c r="K65" s="1692">
        <v>2.2977385415406939</v>
      </c>
      <c r="L65" s="1692"/>
      <c r="M65" s="1692"/>
      <c r="N65" s="1338">
        <v>18.600000000000001</v>
      </c>
      <c r="O65" s="1692">
        <v>2.1357216672407855</v>
      </c>
      <c r="P65" s="1692"/>
      <c r="Q65" s="1692"/>
      <c r="R65" s="1338">
        <v>19.399999999999999</v>
      </c>
      <c r="S65" s="1692">
        <v>2.1013864818024262</v>
      </c>
      <c r="T65" s="1692"/>
      <c r="U65" s="1692"/>
      <c r="V65" s="1338">
        <v>20</v>
      </c>
      <c r="W65" s="1692">
        <v>2.1003990758244067</v>
      </c>
      <c r="X65" s="1692"/>
      <c r="Y65" s="1692"/>
      <c r="Z65" s="899"/>
      <c r="AA65" s="900"/>
    </row>
    <row r="66" spans="1:27" s="28" customFormat="1" ht="10.5" customHeight="1">
      <c r="A66" s="922"/>
      <c r="B66" s="356"/>
      <c r="C66" s="266"/>
      <c r="D66" s="1286" t="s">
        <v>79</v>
      </c>
      <c r="E66" s="115"/>
      <c r="F66" s="1338">
        <v>6</v>
      </c>
      <c r="G66" s="1691">
        <v>35.928143712574851</v>
      </c>
      <c r="H66" s="1691"/>
      <c r="I66" s="1691"/>
      <c r="J66" s="1338">
        <v>7.5</v>
      </c>
      <c r="K66" s="1691">
        <v>39.473684210526315</v>
      </c>
      <c r="L66" s="1691"/>
      <c r="M66" s="1691"/>
      <c r="N66" s="1338">
        <v>7.3</v>
      </c>
      <c r="O66" s="1691">
        <v>39.247311827956985</v>
      </c>
      <c r="P66" s="1691"/>
      <c r="Q66" s="1691"/>
      <c r="R66" s="1338">
        <v>6.6</v>
      </c>
      <c r="S66" s="1691">
        <v>34.020618556701031</v>
      </c>
      <c r="T66" s="1691"/>
      <c r="U66" s="1691"/>
      <c r="V66" s="1338">
        <v>6.9</v>
      </c>
      <c r="W66" s="1691">
        <v>34.5</v>
      </c>
      <c r="X66" s="1691"/>
      <c r="Y66" s="1691"/>
      <c r="Z66" s="1304"/>
      <c r="AA66" s="922"/>
    </row>
    <row r="67" spans="1:27" s="901" customFormat="1" ht="10.5" customHeight="1">
      <c r="A67" s="900"/>
      <c r="B67" s="953"/>
      <c r="C67" s="145"/>
      <c r="D67" s="1286" t="s">
        <v>198</v>
      </c>
      <c r="E67" s="115"/>
      <c r="F67" s="1338">
        <v>5.3</v>
      </c>
      <c r="G67" s="1691">
        <v>31.736526946107784</v>
      </c>
      <c r="H67" s="1691"/>
      <c r="I67" s="1691"/>
      <c r="J67" s="1338">
        <v>5.4</v>
      </c>
      <c r="K67" s="1691">
        <v>28.421052631578945</v>
      </c>
      <c r="L67" s="1691"/>
      <c r="M67" s="1691"/>
      <c r="N67" s="1338">
        <v>5</v>
      </c>
      <c r="O67" s="1691">
        <v>26.881720430107524</v>
      </c>
      <c r="P67" s="1691"/>
      <c r="Q67" s="1691"/>
      <c r="R67" s="1338">
        <v>5.2</v>
      </c>
      <c r="S67" s="1691">
        <v>26.80412371134021</v>
      </c>
      <c r="T67" s="1691"/>
      <c r="U67" s="1691"/>
      <c r="V67" s="1338">
        <v>4.5999999999999996</v>
      </c>
      <c r="W67" s="1691">
        <v>23</v>
      </c>
      <c r="X67" s="1691"/>
      <c r="Y67" s="1691"/>
      <c r="Z67" s="899"/>
      <c r="AA67" s="900"/>
    </row>
    <row r="68" spans="1:27" ht="12.75" customHeight="1">
      <c r="A68" s="4"/>
      <c r="B68" s="953"/>
      <c r="C68" s="145" t="s">
        <v>166</v>
      </c>
      <c r="D68" s="322"/>
      <c r="E68" s="1281"/>
      <c r="F68" s="1338">
        <v>21</v>
      </c>
      <c r="G68" s="1692">
        <v>2.5631636763090446</v>
      </c>
      <c r="H68" s="1692"/>
      <c r="I68" s="1692"/>
      <c r="J68" s="1338">
        <v>21.7</v>
      </c>
      <c r="K68" s="1692">
        <v>2.6242592816543717</v>
      </c>
      <c r="L68" s="1692"/>
      <c r="M68" s="1692"/>
      <c r="N68" s="1338">
        <v>22.5</v>
      </c>
      <c r="O68" s="1692">
        <v>2.5835342748880468</v>
      </c>
      <c r="P68" s="1692"/>
      <c r="Q68" s="1692"/>
      <c r="R68" s="1338">
        <v>25.3</v>
      </c>
      <c r="S68" s="1692">
        <v>2.7404679376083187</v>
      </c>
      <c r="T68" s="1692"/>
      <c r="U68" s="1692"/>
      <c r="V68" s="1338">
        <v>25.2</v>
      </c>
      <c r="W68" s="1692">
        <v>2.6465028355387523</v>
      </c>
      <c r="X68" s="1692"/>
      <c r="Y68" s="1692"/>
      <c r="Z68" s="1300"/>
      <c r="AA68" s="4"/>
    </row>
    <row r="69" spans="1:27" s="28" customFormat="1" ht="10.5" customHeight="1">
      <c r="A69" s="922"/>
      <c r="B69" s="356"/>
      <c r="C69" s="266"/>
      <c r="D69" s="1286" t="s">
        <v>79</v>
      </c>
      <c r="E69" s="1281"/>
      <c r="F69" s="1338">
        <v>8.5</v>
      </c>
      <c r="G69" s="1691">
        <v>40.476190476190474</v>
      </c>
      <c r="H69" s="1691"/>
      <c r="I69" s="1691"/>
      <c r="J69" s="1338">
        <v>9.8000000000000007</v>
      </c>
      <c r="K69" s="1691">
        <v>45.161290322580648</v>
      </c>
      <c r="L69" s="1691"/>
      <c r="M69" s="1691"/>
      <c r="N69" s="1338">
        <v>9.4</v>
      </c>
      <c r="O69" s="1691">
        <v>41.777777777777779</v>
      </c>
      <c r="P69" s="1691"/>
      <c r="Q69" s="1691"/>
      <c r="R69" s="1338">
        <v>9.6999999999999993</v>
      </c>
      <c r="S69" s="1691">
        <v>38.339920948616594</v>
      </c>
      <c r="T69" s="1691"/>
      <c r="U69" s="1691"/>
      <c r="V69" s="1338">
        <v>10.9</v>
      </c>
      <c r="W69" s="1691">
        <v>43.253968253968253</v>
      </c>
      <c r="X69" s="1691"/>
      <c r="Y69" s="1691"/>
      <c r="Z69" s="1304"/>
      <c r="AA69" s="922"/>
    </row>
    <row r="70" spans="1:27" ht="10.5" customHeight="1">
      <c r="A70" s="4"/>
      <c r="B70" s="953"/>
      <c r="C70" s="145"/>
      <c r="D70" s="1286" t="s">
        <v>198</v>
      </c>
      <c r="E70" s="1281"/>
      <c r="F70" s="1338">
        <v>6</v>
      </c>
      <c r="G70" s="1691">
        <v>28.571428571428569</v>
      </c>
      <c r="H70" s="1691"/>
      <c r="I70" s="1691"/>
      <c r="J70" s="1338">
        <v>5.5</v>
      </c>
      <c r="K70" s="1691">
        <v>25.345622119815669</v>
      </c>
      <c r="L70" s="1691"/>
      <c r="M70" s="1691"/>
      <c r="N70" s="1338">
        <v>4.8</v>
      </c>
      <c r="O70" s="1691">
        <v>21.333333333333332</v>
      </c>
      <c r="P70" s="1691"/>
      <c r="Q70" s="1691"/>
      <c r="R70" s="1338">
        <v>5.0999999999999996</v>
      </c>
      <c r="S70" s="1691">
        <v>20.158102766798418</v>
      </c>
      <c r="T70" s="1691"/>
      <c r="U70" s="1691"/>
      <c r="V70" s="1338">
        <v>5.2</v>
      </c>
      <c r="W70" s="1691">
        <v>20.634920634920636</v>
      </c>
      <c r="X70" s="1691"/>
      <c r="Y70" s="1691"/>
      <c r="Z70" s="1300"/>
      <c r="AA70" s="4"/>
    </row>
    <row r="71" spans="1:27" ht="3.75" customHeight="1">
      <c r="A71" s="4"/>
      <c r="B71" s="953"/>
      <c r="C71" s="145"/>
      <c r="D71" s="1286"/>
      <c r="E71" s="1281"/>
      <c r="F71" s="1340"/>
      <c r="G71" s="1341"/>
      <c r="H71" s="1342"/>
      <c r="I71" s="1342"/>
      <c r="J71" s="1340"/>
      <c r="K71" s="1341"/>
      <c r="L71" s="1342"/>
      <c r="M71" s="1342"/>
      <c r="N71" s="1340"/>
      <c r="O71" s="1341"/>
      <c r="P71" s="1342"/>
      <c r="Q71" s="1342"/>
      <c r="R71" s="1340"/>
      <c r="S71" s="1341"/>
      <c r="T71" s="1342"/>
      <c r="U71" s="1342"/>
      <c r="V71" s="1340"/>
      <c r="W71" s="1341"/>
      <c r="X71" s="1342"/>
      <c r="Y71" s="1342"/>
      <c r="Z71" s="1300"/>
      <c r="AA71" s="4"/>
    </row>
    <row r="72" spans="1:27" s="958" customFormat="1" ht="13.5" customHeight="1">
      <c r="A72" s="954"/>
      <c r="B72" s="953"/>
      <c r="C72" s="54" t="s">
        <v>203</v>
      </c>
      <c r="D72" s="266"/>
      <c r="E72" s="955"/>
      <c r="F72" s="956"/>
      <c r="G72" s="1693" t="s">
        <v>111</v>
      </c>
      <c r="H72" s="1693"/>
      <c r="I72" s="1693"/>
      <c r="J72" s="1693"/>
      <c r="K72" s="1693"/>
      <c r="L72" s="1693"/>
      <c r="M72" s="1693"/>
      <c r="N72" s="1693"/>
      <c r="O72" s="1693"/>
      <c r="P72" s="1693"/>
      <c r="Q72" s="1693"/>
      <c r="R72" s="1693"/>
      <c r="S72" s="1693"/>
      <c r="T72" s="1693"/>
      <c r="U72" s="1693"/>
      <c r="V72" s="1693"/>
      <c r="W72" s="1693"/>
      <c r="X72" s="1693"/>
      <c r="Y72" s="1693"/>
      <c r="Z72" s="957"/>
      <c r="AA72" s="954"/>
    </row>
    <row r="73" spans="1:27" ht="14.25" customHeight="1">
      <c r="A73" s="4"/>
      <c r="B73" s="347">
        <v>8</v>
      </c>
      <c r="C73" s="1296" t="s">
        <v>622</v>
      </c>
      <c r="D73" s="1281"/>
      <c r="E73" s="1"/>
      <c r="F73" s="8"/>
      <c r="G73" s="8"/>
      <c r="H73" s="8"/>
      <c r="I73" s="8"/>
      <c r="J73" s="8"/>
      <c r="K73" s="8"/>
      <c r="L73" s="8"/>
      <c r="M73" s="8"/>
      <c r="N73" s="32"/>
      <c r="O73" s="8"/>
      <c r="P73" s="8"/>
      <c r="Q73" s="8"/>
      <c r="R73" s="8"/>
      <c r="S73" s="8"/>
      <c r="T73" s="8"/>
      <c r="U73" s="8"/>
      <c r="V73" s="8"/>
      <c r="W73" s="8"/>
      <c r="X73" s="8"/>
      <c r="Y73" s="8"/>
      <c r="AA73" s="4"/>
    </row>
    <row r="84" spans="22:26" ht="8.25" customHeight="1"/>
    <row r="86" spans="22:26" ht="9" customHeight="1">
      <c r="Z86" s="9"/>
    </row>
    <row r="87" spans="22:26" ht="8.25" customHeight="1">
      <c r="V87" s="1615"/>
      <c r="W87" s="1615"/>
      <c r="X87" s="1615"/>
      <c r="Y87" s="1615"/>
      <c r="Z87" s="1615"/>
    </row>
    <row r="88" spans="22:26" ht="9.75" customHeight="1"/>
  </sheetData>
  <mergeCells count="307">
    <mergeCell ref="V87:Z87"/>
    <mergeCell ref="G70:I70"/>
    <mergeCell ref="K70:M70"/>
    <mergeCell ref="O70:Q70"/>
    <mergeCell ref="S70:U70"/>
    <mergeCell ref="W70:Y70"/>
    <mergeCell ref="G72:Y72"/>
    <mergeCell ref="G68:I68"/>
    <mergeCell ref="K68:M68"/>
    <mergeCell ref="O68:Q68"/>
    <mergeCell ref="S68:U68"/>
    <mergeCell ref="W68:Y68"/>
    <mergeCell ref="G69:I69"/>
    <mergeCell ref="K69:M69"/>
    <mergeCell ref="O69:Q69"/>
    <mergeCell ref="S69:U69"/>
    <mergeCell ref="W69:Y69"/>
    <mergeCell ref="G66:I66"/>
    <mergeCell ref="K66:M66"/>
    <mergeCell ref="O66:Q66"/>
    <mergeCell ref="S66:U66"/>
    <mergeCell ref="W66:Y66"/>
    <mergeCell ref="G67:I67"/>
    <mergeCell ref="K67:M67"/>
    <mergeCell ref="O67:Q67"/>
    <mergeCell ref="S67:U67"/>
    <mergeCell ref="W67:Y67"/>
    <mergeCell ref="G64:I64"/>
    <mergeCell ref="K64:M64"/>
    <mergeCell ref="O64:Q64"/>
    <mergeCell ref="S64:U64"/>
    <mergeCell ref="W64:Y64"/>
    <mergeCell ref="G65:I65"/>
    <mergeCell ref="K65:M65"/>
    <mergeCell ref="O65:Q65"/>
    <mergeCell ref="S65:U65"/>
    <mergeCell ref="W65:Y65"/>
    <mergeCell ref="G62:I62"/>
    <mergeCell ref="K62:M62"/>
    <mergeCell ref="O62:Q62"/>
    <mergeCell ref="S62:U62"/>
    <mergeCell ref="W62:Y62"/>
    <mergeCell ref="G63:I63"/>
    <mergeCell ref="K63:M63"/>
    <mergeCell ref="O63:Q63"/>
    <mergeCell ref="S63:U63"/>
    <mergeCell ref="W63:Y63"/>
    <mergeCell ref="G60:I60"/>
    <mergeCell ref="K60:M60"/>
    <mergeCell ref="O60:Q60"/>
    <mergeCell ref="S60:U60"/>
    <mergeCell ref="W60:Y60"/>
    <mergeCell ref="G61:I61"/>
    <mergeCell ref="K61:M61"/>
    <mergeCell ref="O61:Q61"/>
    <mergeCell ref="S61:U61"/>
    <mergeCell ref="W61:Y61"/>
    <mergeCell ref="G58:I58"/>
    <mergeCell ref="K58:M58"/>
    <mergeCell ref="O58:Q58"/>
    <mergeCell ref="S58:U58"/>
    <mergeCell ref="W58:Y58"/>
    <mergeCell ref="G59:I59"/>
    <mergeCell ref="K59:M59"/>
    <mergeCell ref="O59:Q59"/>
    <mergeCell ref="S59:U59"/>
    <mergeCell ref="W59:Y59"/>
    <mergeCell ref="G57:I57"/>
    <mergeCell ref="K57:M57"/>
    <mergeCell ref="O57:Q57"/>
    <mergeCell ref="S57:U57"/>
    <mergeCell ref="W57:Y57"/>
    <mergeCell ref="G55:I55"/>
    <mergeCell ref="K55:M55"/>
    <mergeCell ref="O55:Q55"/>
    <mergeCell ref="S55:U55"/>
    <mergeCell ref="W55:Y55"/>
    <mergeCell ref="G56:I56"/>
    <mergeCell ref="K56:M56"/>
    <mergeCell ref="O56:Q56"/>
    <mergeCell ref="S56:U56"/>
    <mergeCell ref="W56:Y56"/>
    <mergeCell ref="G53:I53"/>
    <mergeCell ref="K53:M53"/>
    <mergeCell ref="O53:Q53"/>
    <mergeCell ref="S53:U53"/>
    <mergeCell ref="W53:Y53"/>
    <mergeCell ref="G54:I54"/>
    <mergeCell ref="K54:M54"/>
    <mergeCell ref="O54:Q54"/>
    <mergeCell ref="S54:U54"/>
    <mergeCell ref="W54:Y54"/>
    <mergeCell ref="G51:I51"/>
    <mergeCell ref="K51:M51"/>
    <mergeCell ref="O51:Q51"/>
    <mergeCell ref="S51:U51"/>
    <mergeCell ref="W51:Y51"/>
    <mergeCell ref="G52:I52"/>
    <mergeCell ref="K52:M52"/>
    <mergeCell ref="O52:Q52"/>
    <mergeCell ref="S52:U52"/>
    <mergeCell ref="W52:Y52"/>
    <mergeCell ref="S49:U49"/>
    <mergeCell ref="W49:Y49"/>
    <mergeCell ref="G50:I50"/>
    <mergeCell ref="K50:M50"/>
    <mergeCell ref="O50:Q50"/>
    <mergeCell ref="S50:U50"/>
    <mergeCell ref="W50:Y50"/>
    <mergeCell ref="W47:Y47"/>
    <mergeCell ref="G48:I48"/>
    <mergeCell ref="K48:M48"/>
    <mergeCell ref="O48:Q48"/>
    <mergeCell ref="S48:U48"/>
    <mergeCell ref="W48:Y48"/>
    <mergeCell ref="G49:I49"/>
    <mergeCell ref="K49:M49"/>
    <mergeCell ref="O49:Q49"/>
    <mergeCell ref="O46:Q46"/>
    <mergeCell ref="C47:D47"/>
    <mergeCell ref="G47:I47"/>
    <mergeCell ref="K47:M47"/>
    <mergeCell ref="O47:Q47"/>
    <mergeCell ref="S47:U47"/>
    <mergeCell ref="F45:I45"/>
    <mergeCell ref="K45:M45"/>
    <mergeCell ref="O45:Q45"/>
    <mergeCell ref="S45:U45"/>
    <mergeCell ref="W45:Y45"/>
    <mergeCell ref="T41:V41"/>
    <mergeCell ref="W41:Y41"/>
    <mergeCell ref="C43:D44"/>
    <mergeCell ref="G44:U44"/>
    <mergeCell ref="W44:Y44"/>
    <mergeCell ref="G39:I39"/>
    <mergeCell ref="K39:M39"/>
    <mergeCell ref="O39:Q39"/>
    <mergeCell ref="S39:U39"/>
    <mergeCell ref="W39:Y39"/>
    <mergeCell ref="G40:I40"/>
    <mergeCell ref="K40:M40"/>
    <mergeCell ref="O40:Q40"/>
    <mergeCell ref="S40:U40"/>
    <mergeCell ref="W40:Y40"/>
    <mergeCell ref="G37:I37"/>
    <mergeCell ref="K37:M37"/>
    <mergeCell ref="O37:Q37"/>
    <mergeCell ref="S37:U37"/>
    <mergeCell ref="W37:Y37"/>
    <mergeCell ref="G38:I38"/>
    <mergeCell ref="K38:M38"/>
    <mergeCell ref="O38:Q38"/>
    <mergeCell ref="S38:U38"/>
    <mergeCell ref="W38:Y38"/>
    <mergeCell ref="C36:F36"/>
    <mergeCell ref="G36:I36"/>
    <mergeCell ref="K36:M36"/>
    <mergeCell ref="O36:Q36"/>
    <mergeCell ref="S36:U36"/>
    <mergeCell ref="W36:Y36"/>
    <mergeCell ref="G34:I34"/>
    <mergeCell ref="K34:M34"/>
    <mergeCell ref="O34:Q34"/>
    <mergeCell ref="S34:U34"/>
    <mergeCell ref="W34:Y34"/>
    <mergeCell ref="G35:I35"/>
    <mergeCell ref="K35:M35"/>
    <mergeCell ref="O35:Q35"/>
    <mergeCell ref="S35:U35"/>
    <mergeCell ref="W35:Y35"/>
    <mergeCell ref="G32:I32"/>
    <mergeCell ref="K32:M32"/>
    <mergeCell ref="O32:Q32"/>
    <mergeCell ref="S32:U32"/>
    <mergeCell ref="W32:Y32"/>
    <mergeCell ref="G33:I33"/>
    <mergeCell ref="K33:M33"/>
    <mergeCell ref="O33:Q33"/>
    <mergeCell ref="S33:U33"/>
    <mergeCell ref="W33:Y33"/>
    <mergeCell ref="G30:I30"/>
    <mergeCell ref="K30:M30"/>
    <mergeCell ref="O30:Q30"/>
    <mergeCell ref="S30:U30"/>
    <mergeCell ref="W30:Y30"/>
    <mergeCell ref="G31:I31"/>
    <mergeCell ref="K31:M31"/>
    <mergeCell ref="O31:Q31"/>
    <mergeCell ref="S31:U31"/>
    <mergeCell ref="W31:Y31"/>
    <mergeCell ref="G28:I28"/>
    <mergeCell ref="K28:M28"/>
    <mergeCell ref="O28:Q28"/>
    <mergeCell ref="S28:U28"/>
    <mergeCell ref="W28:Y28"/>
    <mergeCell ref="G29:I29"/>
    <mergeCell ref="K29:M29"/>
    <mergeCell ref="O29:Q29"/>
    <mergeCell ref="S29:U29"/>
    <mergeCell ref="W29:Y29"/>
    <mergeCell ref="G26:I26"/>
    <mergeCell ref="K26:M26"/>
    <mergeCell ref="O26:Q26"/>
    <mergeCell ref="S26:U26"/>
    <mergeCell ref="W26:Y26"/>
    <mergeCell ref="G27:I27"/>
    <mergeCell ref="K27:M27"/>
    <mergeCell ref="O27:Q27"/>
    <mergeCell ref="S27:U27"/>
    <mergeCell ref="W27:Y27"/>
    <mergeCell ref="G24:I24"/>
    <mergeCell ref="K24:M24"/>
    <mergeCell ref="O24:Q24"/>
    <mergeCell ref="S24:U24"/>
    <mergeCell ref="W24:Y24"/>
    <mergeCell ref="G25:I25"/>
    <mergeCell ref="K25:M25"/>
    <mergeCell ref="O25:Q25"/>
    <mergeCell ref="S25:U25"/>
    <mergeCell ref="W25:Y25"/>
    <mergeCell ref="G22:I22"/>
    <mergeCell ref="K22:M22"/>
    <mergeCell ref="O22:Q22"/>
    <mergeCell ref="S22:U22"/>
    <mergeCell ref="W22:Y22"/>
    <mergeCell ref="G23:I23"/>
    <mergeCell ref="K23:M23"/>
    <mergeCell ref="O23:Q23"/>
    <mergeCell ref="S23:U23"/>
    <mergeCell ref="W23:Y23"/>
    <mergeCell ref="W20:Y20"/>
    <mergeCell ref="G21:I21"/>
    <mergeCell ref="K21:M21"/>
    <mergeCell ref="O21:Q21"/>
    <mergeCell ref="S21:U21"/>
    <mergeCell ref="W21:Y21"/>
    <mergeCell ref="G19:I19"/>
    <mergeCell ref="K19:M19"/>
    <mergeCell ref="O19:Q19"/>
    <mergeCell ref="S19:U19"/>
    <mergeCell ref="W19:Y19"/>
    <mergeCell ref="C20:D20"/>
    <mergeCell ref="G20:I20"/>
    <mergeCell ref="K20:M20"/>
    <mergeCell ref="O20:Q20"/>
    <mergeCell ref="S20:U20"/>
    <mergeCell ref="G17:I17"/>
    <mergeCell ref="K17:M17"/>
    <mergeCell ref="O17:Q17"/>
    <mergeCell ref="S17:U17"/>
    <mergeCell ref="W17:Y17"/>
    <mergeCell ref="G18:I18"/>
    <mergeCell ref="K18:M18"/>
    <mergeCell ref="O18:Q18"/>
    <mergeCell ref="S18:U18"/>
    <mergeCell ref="W18:Y18"/>
    <mergeCell ref="G15:I15"/>
    <mergeCell ref="K15:M15"/>
    <mergeCell ref="O15:Q15"/>
    <mergeCell ref="S15:U15"/>
    <mergeCell ref="W15:Y15"/>
    <mergeCell ref="G16:I16"/>
    <mergeCell ref="K16:M16"/>
    <mergeCell ref="O16:Q16"/>
    <mergeCell ref="S16:U16"/>
    <mergeCell ref="W16:Y16"/>
    <mergeCell ref="G13:I13"/>
    <mergeCell ref="K13:M13"/>
    <mergeCell ref="O13:Q13"/>
    <mergeCell ref="S13:U13"/>
    <mergeCell ref="W13:Y13"/>
    <mergeCell ref="G14:I14"/>
    <mergeCell ref="K14:M14"/>
    <mergeCell ref="O14:Q14"/>
    <mergeCell ref="S14:U14"/>
    <mergeCell ref="W14:Y14"/>
    <mergeCell ref="G11:I11"/>
    <mergeCell ref="K11:M11"/>
    <mergeCell ref="O11:Q11"/>
    <mergeCell ref="S11:U11"/>
    <mergeCell ref="W11:Y11"/>
    <mergeCell ref="G12:I12"/>
    <mergeCell ref="K12:M12"/>
    <mergeCell ref="O12:Q12"/>
    <mergeCell ref="S12:U12"/>
    <mergeCell ref="W12:Y12"/>
    <mergeCell ref="G10:I10"/>
    <mergeCell ref="K10:M10"/>
    <mergeCell ref="O10:Q10"/>
    <mergeCell ref="S10:U10"/>
    <mergeCell ref="W10:Y10"/>
    <mergeCell ref="C9:D9"/>
    <mergeCell ref="G9:I9"/>
    <mergeCell ref="K9:M9"/>
    <mergeCell ref="O9:Q9"/>
    <mergeCell ref="S9:U9"/>
    <mergeCell ref="W9:Y9"/>
    <mergeCell ref="O1:Y1"/>
    <mergeCell ref="W3:Y3"/>
    <mergeCell ref="C5:D6"/>
    <mergeCell ref="G6:U6"/>
    <mergeCell ref="W6:Y6"/>
    <mergeCell ref="F7:I7"/>
    <mergeCell ref="K7:M7"/>
    <mergeCell ref="O7:Q7"/>
    <mergeCell ref="S7:U7"/>
    <mergeCell ref="W7:Y7"/>
  </mergeCells>
  <printOptions horizontalCentered="1"/>
  <pageMargins left="0.15748031496062992" right="0.15748031496062992" top="0.19685039370078741" bottom="0.19685039370078741" header="0" footer="0"/>
  <pageSetup paperSize="9" orientation="portrait" r:id="rId1"/>
  <headerFooter alignWithMargins="0"/>
  <drawing r:id="rId2"/>
</worksheet>
</file>

<file path=xl/worksheets/sheet7.xml><?xml version="1.0" encoding="utf-8"?>
<worksheet xmlns="http://schemas.openxmlformats.org/spreadsheetml/2006/main" xmlns:r="http://schemas.openxmlformats.org/officeDocument/2006/relationships">
  <sheetPr>
    <tabColor theme="5"/>
  </sheetPr>
  <dimension ref="A1:AB147"/>
  <sheetViews>
    <sheetView workbookViewId="0"/>
  </sheetViews>
  <sheetFormatPr defaultRowHeight="12.75"/>
  <cols>
    <col min="1" max="1" width="1" style="199" customWidth="1"/>
    <col min="2" max="2" width="2.5703125" style="199" customWidth="1"/>
    <col min="3" max="3" width="1" style="199" customWidth="1"/>
    <col min="4" max="4" width="32.85546875" style="199" customWidth="1"/>
    <col min="5" max="5" width="0.5703125" style="199" customWidth="1"/>
    <col min="6" max="6" width="11.85546875" style="199" customWidth="1"/>
    <col min="7" max="7" width="0.5703125" style="199" customWidth="1"/>
    <col min="8" max="8" width="11.85546875" style="199" customWidth="1"/>
    <col min="9" max="9" width="0.5703125" style="199" customWidth="1"/>
    <col min="10" max="10" width="11.85546875" style="199" customWidth="1"/>
    <col min="11" max="11" width="0.5703125" style="199" customWidth="1"/>
    <col min="12" max="12" width="11.85546875" style="199" customWidth="1"/>
    <col min="13" max="13" width="0.5703125" style="199" customWidth="1"/>
    <col min="14" max="14" width="11.85546875" style="199" customWidth="1"/>
    <col min="15" max="15" width="2.5703125" style="199" customWidth="1"/>
    <col min="16" max="16" width="1" style="199" customWidth="1"/>
    <col min="17" max="16384" width="9.140625" style="199"/>
  </cols>
  <sheetData>
    <row r="1" spans="1:16" ht="13.5" customHeight="1">
      <c r="A1" s="198"/>
      <c r="B1" s="1694" t="s">
        <v>477</v>
      </c>
      <c r="C1" s="1694"/>
      <c r="D1" s="1694"/>
      <c r="E1" s="200"/>
      <c r="F1" s="200"/>
      <c r="G1" s="200"/>
      <c r="H1" s="200"/>
      <c r="I1" s="200"/>
      <c r="J1" s="200"/>
      <c r="K1" s="200"/>
      <c r="L1" s="200"/>
      <c r="M1" s="200"/>
      <c r="N1" s="200"/>
      <c r="O1" s="200"/>
      <c r="P1" s="198"/>
    </row>
    <row r="2" spans="1:16" ht="6" customHeight="1">
      <c r="A2" s="198"/>
      <c r="B2" s="1301"/>
      <c r="C2" s="1301"/>
      <c r="D2" s="1301"/>
      <c r="E2" s="361"/>
      <c r="F2" s="362"/>
      <c r="G2" s="362"/>
      <c r="H2" s="362"/>
      <c r="I2" s="362"/>
      <c r="J2" s="362"/>
      <c r="K2" s="362"/>
      <c r="L2" s="362"/>
      <c r="M2" s="362"/>
      <c r="N2" s="362"/>
      <c r="O2" s="363"/>
      <c r="P2" s="200"/>
    </row>
    <row r="3" spans="1:16" ht="10.5" customHeight="1" thickBot="1">
      <c r="A3" s="198"/>
      <c r="B3" s="200"/>
      <c r="C3" s="200"/>
      <c r="D3" s="200"/>
      <c r="E3" s="200"/>
      <c r="F3" s="1046"/>
      <c r="G3" s="1046"/>
      <c r="H3" s="1046"/>
      <c r="I3" s="1046"/>
      <c r="J3" s="200"/>
      <c r="K3" s="200"/>
      <c r="L3" s="1046"/>
      <c r="M3" s="1046"/>
      <c r="N3" s="1046" t="s">
        <v>78</v>
      </c>
      <c r="O3" s="364"/>
      <c r="P3" s="200"/>
    </row>
    <row r="4" spans="1:16" ht="13.5" customHeight="1" thickBot="1">
      <c r="A4" s="198"/>
      <c r="B4" s="200"/>
      <c r="C4" s="589" t="s">
        <v>54</v>
      </c>
      <c r="D4" s="617"/>
      <c r="E4" s="618"/>
      <c r="F4" s="618"/>
      <c r="G4" s="618"/>
      <c r="H4" s="618"/>
      <c r="I4" s="618"/>
      <c r="J4" s="618"/>
      <c r="K4" s="618"/>
      <c r="L4" s="618"/>
      <c r="M4" s="618"/>
      <c r="N4" s="619"/>
      <c r="O4" s="364"/>
      <c r="P4" s="200"/>
    </row>
    <row r="5" spans="1:16" ht="5.25" customHeight="1">
      <c r="A5" s="198"/>
      <c r="B5" s="200"/>
      <c r="C5" s="1695" t="s">
        <v>86</v>
      </c>
      <c r="D5" s="1695"/>
      <c r="E5" s="200"/>
      <c r="F5" s="283"/>
      <c r="G5" s="283"/>
      <c r="H5" s="283"/>
      <c r="I5" s="283"/>
      <c r="J5" s="283"/>
      <c r="K5" s="283"/>
      <c r="L5" s="283"/>
      <c r="M5" s="283"/>
      <c r="N5" s="283"/>
      <c r="O5" s="364"/>
      <c r="P5" s="200"/>
    </row>
    <row r="6" spans="1:16" ht="12.75" customHeight="1">
      <c r="A6" s="198"/>
      <c r="B6" s="200"/>
      <c r="C6" s="1695"/>
      <c r="D6" s="1695"/>
      <c r="E6" s="260"/>
      <c r="F6" s="1696">
        <v>2012</v>
      </c>
      <c r="G6" s="1696"/>
      <c r="H6" s="1696"/>
      <c r="I6" s="1696"/>
      <c r="J6" s="1696"/>
      <c r="K6" s="208"/>
      <c r="L6" s="1696">
        <v>2013</v>
      </c>
      <c r="M6" s="1696"/>
      <c r="N6" s="1696"/>
      <c r="O6" s="364"/>
      <c r="P6" s="200"/>
    </row>
    <row r="7" spans="1:16" ht="12.75" customHeight="1">
      <c r="A7" s="198"/>
      <c r="B7" s="200"/>
      <c r="C7" s="1697" t="s">
        <v>291</v>
      </c>
      <c r="D7" s="1698"/>
      <c r="E7" s="200"/>
      <c r="F7" s="795" t="s">
        <v>363</v>
      </c>
      <c r="G7" s="650"/>
      <c r="H7" s="795" t="s">
        <v>373</v>
      </c>
      <c r="I7" s="650"/>
      <c r="J7" s="795" t="s">
        <v>439</v>
      </c>
      <c r="K7" s="650"/>
      <c r="L7" s="795" t="s">
        <v>533</v>
      </c>
      <c r="M7" s="650"/>
      <c r="N7" s="795" t="s">
        <v>551</v>
      </c>
      <c r="O7" s="364"/>
      <c r="P7" s="200"/>
    </row>
    <row r="8" spans="1:16" s="256" customFormat="1" ht="9.75" customHeight="1">
      <c r="A8" s="242"/>
      <c r="B8" s="258"/>
      <c r="C8" s="797" t="s">
        <v>76</v>
      </c>
      <c r="D8" s="258"/>
      <c r="E8" s="258"/>
      <c r="F8" s="259"/>
      <c r="G8" s="259"/>
      <c r="H8" s="259"/>
      <c r="I8" s="259"/>
      <c r="J8" s="259"/>
      <c r="K8" s="259"/>
      <c r="L8" s="259"/>
      <c r="M8" s="259"/>
      <c r="N8" s="259"/>
      <c r="O8" s="364"/>
      <c r="P8" s="200"/>
    </row>
    <row r="9" spans="1:16" s="235" customFormat="1" ht="9.75" customHeight="1">
      <c r="A9" s="233"/>
      <c r="B9" s="234"/>
      <c r="C9" s="1294" t="s">
        <v>292</v>
      </c>
      <c r="D9" s="365"/>
      <c r="E9" s="234"/>
      <c r="F9" s="249">
        <v>262</v>
      </c>
      <c r="G9" s="249"/>
      <c r="H9" s="249">
        <v>317</v>
      </c>
      <c r="I9" s="249"/>
      <c r="J9" s="249">
        <v>384</v>
      </c>
      <c r="K9" s="249"/>
      <c r="L9" s="249">
        <v>322</v>
      </c>
      <c r="M9" s="249"/>
      <c r="N9" s="249">
        <v>194</v>
      </c>
      <c r="O9" s="364"/>
      <c r="P9" s="200"/>
    </row>
    <row r="10" spans="1:16" s="235" customFormat="1" ht="9.75" customHeight="1">
      <c r="A10" s="233"/>
      <c r="B10" s="234"/>
      <c r="C10" s="1294" t="s">
        <v>293</v>
      </c>
      <c r="D10" s="201"/>
      <c r="E10" s="234"/>
      <c r="F10" s="249">
        <v>13635</v>
      </c>
      <c r="G10" s="249"/>
      <c r="H10" s="249">
        <v>28658</v>
      </c>
      <c r="I10" s="249"/>
      <c r="J10" s="249">
        <v>23921</v>
      </c>
      <c r="K10" s="249"/>
      <c r="L10" s="249">
        <v>34939</v>
      </c>
      <c r="M10" s="249"/>
      <c r="N10" s="249">
        <v>16030</v>
      </c>
      <c r="O10" s="364"/>
      <c r="P10" s="200"/>
    </row>
    <row r="11" spans="1:16" s="235" customFormat="1" ht="9.75" customHeight="1">
      <c r="A11" s="233"/>
      <c r="B11" s="234"/>
      <c r="C11" s="1294" t="s">
        <v>294</v>
      </c>
      <c r="D11" s="201"/>
      <c r="E11" s="234"/>
      <c r="F11" s="249">
        <v>3019</v>
      </c>
      <c r="G11" s="249"/>
      <c r="H11" s="249">
        <v>3373</v>
      </c>
      <c r="I11" s="249"/>
      <c r="J11" s="249">
        <v>3461</v>
      </c>
      <c r="K11" s="249"/>
      <c r="L11" s="249">
        <v>3321</v>
      </c>
      <c r="M11" s="249"/>
      <c r="N11" s="249">
        <v>1476</v>
      </c>
      <c r="O11" s="364"/>
      <c r="P11" s="200"/>
    </row>
    <row r="12" spans="1:16" s="235" customFormat="1" ht="9" customHeight="1">
      <c r="A12" s="233"/>
      <c r="B12" s="234"/>
      <c r="C12" s="797" t="s">
        <v>295</v>
      </c>
      <c r="D12" s="234"/>
      <c r="E12" s="258"/>
      <c r="F12" s="259"/>
      <c r="G12" s="259"/>
      <c r="H12" s="259"/>
      <c r="I12" s="259"/>
      <c r="J12" s="259"/>
      <c r="K12" s="259"/>
      <c r="L12" s="259"/>
      <c r="M12" s="259"/>
      <c r="N12" s="259"/>
      <c r="O12" s="364"/>
      <c r="P12" s="200"/>
    </row>
    <row r="13" spans="1:16" s="235" customFormat="1" ht="9.75" customHeight="1">
      <c r="A13" s="233"/>
      <c r="B13" s="234"/>
      <c r="C13" s="1294" t="s">
        <v>292</v>
      </c>
      <c r="D13" s="365"/>
      <c r="E13" s="234"/>
      <c r="F13" s="250">
        <v>75</v>
      </c>
      <c r="G13" s="250"/>
      <c r="H13" s="250">
        <v>90</v>
      </c>
      <c r="I13" s="250"/>
      <c r="J13" s="250">
        <v>126</v>
      </c>
      <c r="K13" s="250"/>
      <c r="L13" s="250">
        <v>97</v>
      </c>
      <c r="M13" s="250"/>
      <c r="N13" s="250">
        <v>58</v>
      </c>
      <c r="O13" s="364"/>
      <c r="P13" s="200"/>
    </row>
    <row r="14" spans="1:16" s="235" customFormat="1" ht="9.75" customHeight="1">
      <c r="A14" s="233"/>
      <c r="B14" s="234"/>
      <c r="C14" s="1294" t="s">
        <v>293</v>
      </c>
      <c r="D14" s="201"/>
      <c r="E14" s="234"/>
      <c r="F14" s="250">
        <v>3216</v>
      </c>
      <c r="G14" s="250"/>
      <c r="H14" s="250">
        <v>4508</v>
      </c>
      <c r="I14" s="250"/>
      <c r="J14" s="250">
        <v>3108</v>
      </c>
      <c r="K14" s="250"/>
      <c r="L14" s="250">
        <v>3850</v>
      </c>
      <c r="M14" s="250"/>
      <c r="N14" s="250">
        <v>2883</v>
      </c>
      <c r="O14" s="364"/>
      <c r="P14" s="200"/>
    </row>
    <row r="15" spans="1:16" s="235" customFormat="1" ht="9.75" customHeight="1">
      <c r="A15" s="233"/>
      <c r="B15" s="234"/>
      <c r="C15" s="1294" t="s">
        <v>294</v>
      </c>
      <c r="D15" s="201"/>
      <c r="E15" s="234"/>
      <c r="F15" s="250">
        <v>1001</v>
      </c>
      <c r="G15" s="250"/>
      <c r="H15" s="250">
        <v>845</v>
      </c>
      <c r="I15" s="250"/>
      <c r="J15" s="250">
        <v>981</v>
      </c>
      <c r="K15" s="250"/>
      <c r="L15" s="250">
        <v>1211</v>
      </c>
      <c r="M15" s="250"/>
      <c r="N15" s="250">
        <v>409</v>
      </c>
      <c r="O15" s="364"/>
      <c r="P15" s="200"/>
    </row>
    <row r="16" spans="1:16" s="235" customFormat="1" ht="9.75" customHeight="1">
      <c r="A16" s="233"/>
      <c r="B16" s="234"/>
      <c r="C16" s="797" t="s">
        <v>296</v>
      </c>
      <c r="D16" s="234"/>
      <c r="E16" s="258"/>
      <c r="F16" s="259"/>
      <c r="G16" s="259"/>
      <c r="H16" s="259"/>
      <c r="I16" s="259"/>
      <c r="J16" s="259"/>
      <c r="K16" s="259"/>
      <c r="L16" s="259"/>
      <c r="M16" s="259"/>
      <c r="N16" s="259"/>
      <c r="O16" s="364"/>
      <c r="P16" s="200"/>
    </row>
    <row r="17" spans="1:16" s="235" customFormat="1" ht="9.75" customHeight="1">
      <c r="A17" s="233"/>
      <c r="B17" s="234"/>
      <c r="C17" s="1294" t="s">
        <v>292</v>
      </c>
      <c r="D17" s="201"/>
      <c r="E17" s="234"/>
      <c r="F17" s="250">
        <v>39</v>
      </c>
      <c r="G17" s="250"/>
      <c r="H17" s="250">
        <v>46</v>
      </c>
      <c r="I17" s="250"/>
      <c r="J17" s="250">
        <v>60</v>
      </c>
      <c r="K17" s="250"/>
      <c r="L17" s="250">
        <v>32</v>
      </c>
      <c r="M17" s="250"/>
      <c r="N17" s="250">
        <v>19</v>
      </c>
      <c r="O17" s="364"/>
      <c r="P17" s="200"/>
    </row>
    <row r="18" spans="1:16" s="235" customFormat="1" ht="9.75" customHeight="1">
      <c r="A18" s="233"/>
      <c r="B18" s="234"/>
      <c r="C18" s="1294" t="s">
        <v>293</v>
      </c>
      <c r="D18" s="201"/>
      <c r="E18" s="234"/>
      <c r="F18" s="250">
        <v>932</v>
      </c>
      <c r="G18" s="250"/>
      <c r="H18" s="250">
        <v>1192</v>
      </c>
      <c r="I18" s="250"/>
      <c r="J18" s="250">
        <v>1673</v>
      </c>
      <c r="K18" s="250"/>
      <c r="L18" s="250">
        <v>1621</v>
      </c>
      <c r="M18" s="250"/>
      <c r="N18" s="250">
        <v>6051</v>
      </c>
      <c r="O18" s="364"/>
      <c r="P18" s="200"/>
    </row>
    <row r="19" spans="1:16" s="235" customFormat="1" ht="9.75" customHeight="1">
      <c r="A19" s="233"/>
      <c r="B19" s="234"/>
      <c r="C19" s="1294" t="s">
        <v>294</v>
      </c>
      <c r="D19" s="201"/>
      <c r="E19" s="234"/>
      <c r="F19" s="250">
        <v>225</v>
      </c>
      <c r="G19" s="250"/>
      <c r="H19" s="250">
        <v>404</v>
      </c>
      <c r="I19" s="250"/>
      <c r="J19" s="250">
        <v>413</v>
      </c>
      <c r="K19" s="250"/>
      <c r="L19" s="250">
        <v>190</v>
      </c>
      <c r="M19" s="250"/>
      <c r="N19" s="250">
        <v>142</v>
      </c>
      <c r="O19" s="364"/>
      <c r="P19" s="200"/>
    </row>
    <row r="20" spans="1:16" s="235" customFormat="1" ht="9" customHeight="1">
      <c r="A20" s="233"/>
      <c r="B20" s="234"/>
      <c r="C20" s="797" t="s">
        <v>297</v>
      </c>
      <c r="D20" s="234"/>
      <c r="E20" s="258"/>
      <c r="F20" s="259"/>
      <c r="G20" s="259"/>
      <c r="H20" s="259"/>
      <c r="I20" s="259"/>
      <c r="J20" s="259"/>
      <c r="K20" s="259"/>
      <c r="L20" s="259"/>
      <c r="M20" s="259"/>
      <c r="N20" s="259"/>
      <c r="O20" s="364"/>
      <c r="P20" s="200"/>
    </row>
    <row r="21" spans="1:16" s="235" customFormat="1" ht="9.75" customHeight="1">
      <c r="A21" s="233"/>
      <c r="B21" s="234"/>
      <c r="C21" s="1294" t="s">
        <v>292</v>
      </c>
      <c r="D21" s="201"/>
      <c r="E21" s="234"/>
      <c r="F21" s="250">
        <v>134</v>
      </c>
      <c r="G21" s="250"/>
      <c r="H21" s="250">
        <v>156</v>
      </c>
      <c r="I21" s="250"/>
      <c r="J21" s="250">
        <v>173</v>
      </c>
      <c r="K21" s="250"/>
      <c r="L21" s="250">
        <v>173</v>
      </c>
      <c r="M21" s="250"/>
      <c r="N21" s="250">
        <v>107</v>
      </c>
      <c r="O21" s="364"/>
      <c r="P21" s="200"/>
    </row>
    <row r="22" spans="1:16" s="235" customFormat="1" ht="9.75" customHeight="1">
      <c r="A22" s="233"/>
      <c r="B22" s="234"/>
      <c r="C22" s="1294" t="s">
        <v>293</v>
      </c>
      <c r="D22" s="201"/>
      <c r="E22" s="234"/>
      <c r="F22" s="250">
        <v>9226</v>
      </c>
      <c r="G22" s="250"/>
      <c r="H22" s="250">
        <v>22355</v>
      </c>
      <c r="I22" s="250"/>
      <c r="J22" s="250">
        <v>18567</v>
      </c>
      <c r="K22" s="250"/>
      <c r="L22" s="250">
        <v>29235</v>
      </c>
      <c r="M22" s="250"/>
      <c r="N22" s="250">
        <v>6886</v>
      </c>
      <c r="O22" s="364"/>
      <c r="P22" s="200"/>
    </row>
    <row r="23" spans="1:16" s="235" customFormat="1" ht="9.75" customHeight="1">
      <c r="A23" s="233"/>
      <c r="B23" s="234"/>
      <c r="C23" s="1294" t="s">
        <v>294</v>
      </c>
      <c r="D23" s="201"/>
      <c r="E23" s="234"/>
      <c r="F23" s="250">
        <v>1632</v>
      </c>
      <c r="G23" s="250"/>
      <c r="H23" s="250">
        <v>1983</v>
      </c>
      <c r="I23" s="250"/>
      <c r="J23" s="250">
        <v>1813</v>
      </c>
      <c r="K23" s="250"/>
      <c r="L23" s="250">
        <v>1801</v>
      </c>
      <c r="M23" s="250"/>
      <c r="N23" s="250">
        <v>856</v>
      </c>
      <c r="O23" s="364"/>
      <c r="P23" s="200"/>
    </row>
    <row r="24" spans="1:16" s="235" customFormat="1" ht="9" customHeight="1">
      <c r="A24" s="233"/>
      <c r="B24" s="234"/>
      <c r="C24" s="797" t="s">
        <v>298</v>
      </c>
      <c r="D24" s="234"/>
      <c r="E24" s="258"/>
      <c r="F24" s="259"/>
      <c r="G24" s="259"/>
      <c r="H24" s="259"/>
      <c r="I24" s="259"/>
      <c r="J24" s="259"/>
      <c r="K24" s="259"/>
      <c r="L24" s="259"/>
      <c r="M24" s="259"/>
      <c r="N24" s="259"/>
      <c r="O24" s="364"/>
      <c r="P24" s="200"/>
    </row>
    <row r="25" spans="1:16" s="235" customFormat="1" ht="9.75" customHeight="1">
      <c r="A25" s="233"/>
      <c r="B25" s="234"/>
      <c r="C25" s="1294" t="s">
        <v>292</v>
      </c>
      <c r="D25" s="201"/>
      <c r="E25" s="234"/>
      <c r="F25" s="250">
        <v>5</v>
      </c>
      <c r="G25" s="250"/>
      <c r="H25" s="250">
        <v>5</v>
      </c>
      <c r="I25" s="250"/>
      <c r="J25" s="250">
        <v>14</v>
      </c>
      <c r="K25" s="250"/>
      <c r="L25" s="250">
        <v>9</v>
      </c>
      <c r="M25" s="250"/>
      <c r="N25" s="250">
        <v>5</v>
      </c>
      <c r="O25" s="364"/>
      <c r="P25" s="200"/>
    </row>
    <row r="26" spans="1:16" s="235" customFormat="1" ht="9.75" customHeight="1">
      <c r="A26" s="233"/>
      <c r="B26" s="234"/>
      <c r="C26" s="1294" t="s">
        <v>293</v>
      </c>
      <c r="D26" s="201"/>
      <c r="E26" s="234"/>
      <c r="F26" s="250">
        <v>108</v>
      </c>
      <c r="G26" s="250"/>
      <c r="H26" s="250">
        <v>83</v>
      </c>
      <c r="I26" s="250"/>
      <c r="J26" s="250">
        <v>453</v>
      </c>
      <c r="K26" s="250"/>
      <c r="L26" s="250">
        <v>157</v>
      </c>
      <c r="M26" s="250"/>
      <c r="N26" s="250">
        <v>165</v>
      </c>
      <c r="O26" s="364"/>
      <c r="P26" s="200"/>
    </row>
    <row r="27" spans="1:16" s="235" customFormat="1" ht="9.75" customHeight="1">
      <c r="A27" s="233"/>
      <c r="B27" s="234"/>
      <c r="C27" s="1294" t="s">
        <v>294</v>
      </c>
      <c r="D27" s="201"/>
      <c r="E27" s="234"/>
      <c r="F27" s="250">
        <v>57</v>
      </c>
      <c r="G27" s="250"/>
      <c r="H27" s="250">
        <v>47</v>
      </c>
      <c r="I27" s="250"/>
      <c r="J27" s="250">
        <v>200</v>
      </c>
      <c r="K27" s="250"/>
      <c r="L27" s="250">
        <v>59</v>
      </c>
      <c r="M27" s="250"/>
      <c r="N27" s="250">
        <v>45</v>
      </c>
      <c r="O27" s="364"/>
      <c r="P27" s="200"/>
    </row>
    <row r="28" spans="1:16" s="235" customFormat="1" ht="9" customHeight="1">
      <c r="A28" s="233"/>
      <c r="B28" s="234"/>
      <c r="C28" s="797" t="s">
        <v>299</v>
      </c>
      <c r="D28" s="234"/>
      <c r="E28" s="258"/>
      <c r="F28" s="259"/>
      <c r="G28" s="259"/>
      <c r="H28" s="259"/>
      <c r="I28" s="259"/>
      <c r="J28" s="259"/>
      <c r="K28" s="259"/>
      <c r="L28" s="259"/>
      <c r="M28" s="259"/>
      <c r="N28" s="259"/>
      <c r="O28" s="364"/>
      <c r="P28" s="200"/>
    </row>
    <row r="29" spans="1:16" s="235" customFormat="1" ht="9.75" customHeight="1">
      <c r="A29" s="233"/>
      <c r="B29" s="234"/>
      <c r="C29" s="1294" t="s">
        <v>292</v>
      </c>
      <c r="D29" s="365"/>
      <c r="E29" s="234"/>
      <c r="F29" s="250">
        <v>9</v>
      </c>
      <c r="G29" s="250"/>
      <c r="H29" s="250">
        <v>20</v>
      </c>
      <c r="I29" s="250"/>
      <c r="J29" s="250">
        <v>11</v>
      </c>
      <c r="K29" s="250"/>
      <c r="L29" s="250">
        <v>11</v>
      </c>
      <c r="M29" s="250"/>
      <c r="N29" s="250">
        <v>5</v>
      </c>
      <c r="O29" s="364"/>
      <c r="P29" s="200"/>
    </row>
    <row r="30" spans="1:16" s="235" customFormat="1" ht="9.75" customHeight="1">
      <c r="A30" s="233"/>
      <c r="B30" s="234"/>
      <c r="C30" s="1294" t="s">
        <v>293</v>
      </c>
      <c r="D30" s="201"/>
      <c r="E30" s="234"/>
      <c r="F30" s="250">
        <v>153</v>
      </c>
      <c r="G30" s="250"/>
      <c r="H30" s="250">
        <v>520</v>
      </c>
      <c r="I30" s="250"/>
      <c r="J30" s="250">
        <v>120</v>
      </c>
      <c r="K30" s="250"/>
      <c r="L30" s="250">
        <v>76</v>
      </c>
      <c r="M30" s="250"/>
      <c r="N30" s="250">
        <v>45</v>
      </c>
      <c r="O30" s="364"/>
      <c r="P30" s="200"/>
    </row>
    <row r="31" spans="1:16" s="235" customFormat="1" ht="9.75" customHeight="1">
      <c r="A31" s="233"/>
      <c r="B31" s="234"/>
      <c r="C31" s="1294" t="s">
        <v>294</v>
      </c>
      <c r="D31" s="201"/>
      <c r="E31" s="234"/>
      <c r="F31" s="250">
        <v>104</v>
      </c>
      <c r="G31" s="250"/>
      <c r="H31" s="250">
        <v>94</v>
      </c>
      <c r="I31" s="250"/>
      <c r="J31" s="250">
        <v>54</v>
      </c>
      <c r="K31" s="250"/>
      <c r="L31" s="250">
        <v>60</v>
      </c>
      <c r="M31" s="250"/>
      <c r="N31" s="250">
        <v>24</v>
      </c>
      <c r="O31" s="364"/>
      <c r="P31" s="200"/>
    </row>
    <row r="32" spans="1:16" s="235" customFormat="1" ht="3.75" customHeight="1">
      <c r="A32" s="233"/>
      <c r="B32" s="234"/>
      <c r="C32" s="1294"/>
      <c r="D32" s="201"/>
      <c r="E32" s="234"/>
      <c r="F32" s="249"/>
      <c r="G32" s="249"/>
      <c r="H32" s="249"/>
      <c r="I32" s="249"/>
      <c r="J32" s="249"/>
      <c r="K32" s="249"/>
      <c r="L32" s="249"/>
      <c r="M32" s="249"/>
      <c r="N32" s="249"/>
      <c r="O32" s="364"/>
      <c r="P32" s="200"/>
    </row>
    <row r="33" spans="1:16" s="256" customFormat="1" ht="12.75" customHeight="1">
      <c r="A33" s="242"/>
      <c r="B33" s="258"/>
      <c r="C33" s="1697" t="s">
        <v>193</v>
      </c>
      <c r="D33" s="1698"/>
      <c r="E33" s="200"/>
      <c r="F33" s="257"/>
      <c r="G33" s="257"/>
      <c r="H33" s="257"/>
      <c r="I33" s="257"/>
      <c r="J33" s="257"/>
      <c r="K33" s="257"/>
      <c r="L33" s="257"/>
      <c r="M33" s="257"/>
      <c r="N33" s="257"/>
      <c r="O33" s="364"/>
      <c r="P33" s="200"/>
    </row>
    <row r="34" spans="1:16" s="251" customFormat="1" ht="9.75" customHeight="1">
      <c r="A34" s="253"/>
      <c r="B34" s="254"/>
      <c r="C34" s="797" t="s">
        <v>76</v>
      </c>
      <c r="D34" s="366"/>
      <c r="E34" s="254"/>
      <c r="F34" s="255"/>
      <c r="G34" s="255"/>
      <c r="H34" s="255"/>
      <c r="I34" s="255"/>
      <c r="J34" s="255"/>
      <c r="K34" s="255"/>
      <c r="L34" s="255"/>
      <c r="M34" s="255"/>
      <c r="N34" s="255"/>
      <c r="O34" s="367"/>
      <c r="P34" s="239"/>
    </row>
    <row r="35" spans="1:16" ht="10.5" customHeight="1">
      <c r="A35" s="198"/>
      <c r="B35" s="200"/>
      <c r="C35" s="1294" t="s">
        <v>292</v>
      </c>
      <c r="D35" s="201"/>
      <c r="E35" s="200"/>
      <c r="F35" s="249">
        <v>233</v>
      </c>
      <c r="G35" s="249"/>
      <c r="H35" s="249">
        <v>272</v>
      </c>
      <c r="I35" s="249"/>
      <c r="J35" s="249">
        <v>379</v>
      </c>
      <c r="K35" s="249"/>
      <c r="L35" s="249">
        <v>304</v>
      </c>
      <c r="M35" s="249"/>
      <c r="N35" s="249">
        <v>199</v>
      </c>
      <c r="O35" s="364"/>
      <c r="P35" s="200"/>
    </row>
    <row r="36" spans="1:16" s="235" customFormat="1" ht="10.5" customHeight="1">
      <c r="A36" s="233"/>
      <c r="B36" s="234"/>
      <c r="C36" s="1294" t="s">
        <v>293</v>
      </c>
      <c r="D36" s="201"/>
      <c r="E36" s="234"/>
      <c r="F36" s="249">
        <v>18747</v>
      </c>
      <c r="G36" s="249"/>
      <c r="H36" s="249">
        <v>13933</v>
      </c>
      <c r="I36" s="249"/>
      <c r="J36" s="249">
        <v>31192</v>
      </c>
      <c r="K36" s="249"/>
      <c r="L36" s="249">
        <v>19969</v>
      </c>
      <c r="M36" s="249"/>
      <c r="N36" s="249">
        <v>23320</v>
      </c>
      <c r="O36" s="364"/>
      <c r="P36" s="200"/>
    </row>
    <row r="37" spans="1:16" s="235" customFormat="1" ht="12" customHeight="1">
      <c r="A37" s="233"/>
      <c r="B37" s="234"/>
      <c r="C37" s="1294" t="s">
        <v>357</v>
      </c>
      <c r="D37" s="368"/>
      <c r="E37" s="234"/>
      <c r="F37" s="249">
        <v>2403</v>
      </c>
      <c r="G37" s="249"/>
      <c r="H37" s="249">
        <v>3006</v>
      </c>
      <c r="I37" s="249"/>
      <c r="J37" s="249">
        <v>3763</v>
      </c>
      <c r="K37" s="249"/>
      <c r="L37" s="249">
        <v>3146</v>
      </c>
      <c r="M37" s="249"/>
      <c r="N37" s="249">
        <v>1900</v>
      </c>
      <c r="O37" s="364"/>
      <c r="P37" s="200"/>
    </row>
    <row r="38" spans="1:16" s="235" customFormat="1" ht="12" customHeight="1">
      <c r="A38" s="233"/>
      <c r="B38" s="234"/>
      <c r="C38" s="1294" t="s">
        <v>356</v>
      </c>
      <c r="D38" s="368"/>
      <c r="E38" s="234"/>
      <c r="F38" s="227">
        <f>SUM(F39:F41)</f>
        <v>2403</v>
      </c>
      <c r="G38" s="227"/>
      <c r="H38" s="227">
        <f>SUM(H39:H41)</f>
        <v>3006</v>
      </c>
      <c r="I38" s="227"/>
      <c r="J38" s="227">
        <f>SUM(J39:J41)</f>
        <v>3763</v>
      </c>
      <c r="K38" s="227"/>
      <c r="L38" s="227">
        <f>SUM(L39:L41)</f>
        <v>3126</v>
      </c>
      <c r="M38" s="227"/>
      <c r="N38" s="227">
        <f>SUM(N39:N41)</f>
        <v>1900</v>
      </c>
      <c r="O38" s="364"/>
      <c r="P38" s="200"/>
    </row>
    <row r="39" spans="1:16" s="235" customFormat="1" ht="9.75" customHeight="1">
      <c r="A39" s="233"/>
      <c r="B39" s="234"/>
      <c r="C39" s="1294"/>
      <c r="D39" s="796" t="s">
        <v>300</v>
      </c>
      <c r="E39" s="234"/>
      <c r="F39" s="250">
        <v>2291</v>
      </c>
      <c r="G39" s="250"/>
      <c r="H39" s="250">
        <v>2785</v>
      </c>
      <c r="I39" s="250"/>
      <c r="J39" s="250">
        <v>3512</v>
      </c>
      <c r="K39" s="250"/>
      <c r="L39" s="250">
        <v>3039</v>
      </c>
      <c r="M39" s="250"/>
      <c r="N39" s="250">
        <v>1769</v>
      </c>
      <c r="O39" s="364"/>
      <c r="P39" s="200"/>
    </row>
    <row r="40" spans="1:16" s="235" customFormat="1" ht="9.75" customHeight="1">
      <c r="A40" s="233"/>
      <c r="B40" s="234"/>
      <c r="C40" s="1294"/>
      <c r="D40" s="796" t="s">
        <v>301</v>
      </c>
      <c r="E40" s="234"/>
      <c r="F40" s="250">
        <v>41</v>
      </c>
      <c r="G40" s="250">
        <v>0</v>
      </c>
      <c r="H40" s="250">
        <v>30</v>
      </c>
      <c r="I40" s="250">
        <v>0</v>
      </c>
      <c r="J40" s="250">
        <v>32</v>
      </c>
      <c r="K40" s="250">
        <v>0</v>
      </c>
      <c r="L40" s="250">
        <v>9</v>
      </c>
      <c r="M40" s="250">
        <v>0</v>
      </c>
      <c r="N40" s="250">
        <v>66</v>
      </c>
      <c r="O40" s="364"/>
      <c r="P40" s="200"/>
    </row>
    <row r="41" spans="1:16" s="235" customFormat="1" ht="9.75" customHeight="1">
      <c r="A41" s="233"/>
      <c r="B41" s="234"/>
      <c r="C41" s="1294"/>
      <c r="D41" s="796" t="s">
        <v>302</v>
      </c>
      <c r="E41" s="234"/>
      <c r="F41" s="250">
        <v>71</v>
      </c>
      <c r="G41" s="250"/>
      <c r="H41" s="250">
        <v>191</v>
      </c>
      <c r="I41" s="250"/>
      <c r="J41" s="250">
        <v>219</v>
      </c>
      <c r="K41" s="250"/>
      <c r="L41" s="250">
        <v>78</v>
      </c>
      <c r="M41" s="250"/>
      <c r="N41" s="250">
        <v>65</v>
      </c>
      <c r="O41" s="364"/>
      <c r="P41" s="200"/>
    </row>
    <row r="42" spans="1:16" s="251" customFormat="1" ht="9" customHeight="1">
      <c r="A42" s="253"/>
      <c r="B42" s="254"/>
      <c r="C42" s="797" t="s">
        <v>295</v>
      </c>
      <c r="D42" s="366"/>
      <c r="E42" s="254"/>
      <c r="F42" s="255"/>
      <c r="G42" s="255"/>
      <c r="H42" s="255"/>
      <c r="I42" s="255"/>
      <c r="J42" s="255"/>
      <c r="K42" s="255"/>
      <c r="L42" s="255"/>
      <c r="M42" s="255"/>
      <c r="N42" s="255"/>
      <c r="O42" s="367"/>
      <c r="P42" s="239"/>
    </row>
    <row r="43" spans="1:16" ht="10.5" customHeight="1">
      <c r="A43" s="198"/>
      <c r="B43" s="200"/>
      <c r="C43" s="1294" t="s">
        <v>292</v>
      </c>
      <c r="D43" s="201"/>
      <c r="E43" s="200"/>
      <c r="F43" s="250">
        <v>91</v>
      </c>
      <c r="G43" s="250"/>
      <c r="H43" s="250">
        <v>92</v>
      </c>
      <c r="I43" s="250"/>
      <c r="J43" s="250">
        <v>123</v>
      </c>
      <c r="K43" s="250"/>
      <c r="L43" s="250">
        <v>106</v>
      </c>
      <c r="M43" s="250"/>
      <c r="N43" s="250">
        <v>61</v>
      </c>
      <c r="O43" s="364"/>
      <c r="P43" s="200"/>
    </row>
    <row r="44" spans="1:16" s="235" customFormat="1" ht="12" customHeight="1">
      <c r="A44" s="233"/>
      <c r="B44" s="234"/>
      <c r="C44" s="1294" t="s">
        <v>293</v>
      </c>
      <c r="D44" s="201"/>
      <c r="E44" s="234"/>
      <c r="F44" s="250">
        <v>4781</v>
      </c>
      <c r="G44" s="250"/>
      <c r="H44" s="250">
        <v>3822</v>
      </c>
      <c r="I44" s="250"/>
      <c r="J44" s="250">
        <v>4569</v>
      </c>
      <c r="K44" s="250"/>
      <c r="L44" s="250">
        <v>4019</v>
      </c>
      <c r="M44" s="250"/>
      <c r="N44" s="250">
        <v>2313</v>
      </c>
      <c r="O44" s="364"/>
      <c r="P44" s="200"/>
    </row>
    <row r="45" spans="1:16" s="235" customFormat="1" ht="12" customHeight="1">
      <c r="A45" s="233"/>
      <c r="B45" s="234"/>
      <c r="C45" s="1294" t="s">
        <v>357</v>
      </c>
      <c r="D45" s="368"/>
      <c r="E45" s="234"/>
      <c r="F45" s="250">
        <v>1082</v>
      </c>
      <c r="G45" s="250"/>
      <c r="H45" s="250">
        <v>1036</v>
      </c>
      <c r="I45" s="250"/>
      <c r="J45" s="250">
        <v>1001</v>
      </c>
      <c r="K45" s="250"/>
      <c r="L45" s="250">
        <v>1253</v>
      </c>
      <c r="M45" s="250"/>
      <c r="N45" s="250">
        <v>461</v>
      </c>
      <c r="O45" s="364"/>
      <c r="P45" s="200"/>
    </row>
    <row r="46" spans="1:16" s="235" customFormat="1" ht="11.25" customHeight="1">
      <c r="A46" s="233"/>
      <c r="B46" s="234"/>
      <c r="C46" s="1294" t="s">
        <v>356</v>
      </c>
      <c r="D46" s="368"/>
      <c r="E46" s="234"/>
      <c r="F46" s="250">
        <f>1033+15+34</f>
        <v>1082</v>
      </c>
      <c r="G46" s="228"/>
      <c r="H46" s="250">
        <f>944+13+79</f>
        <v>1036</v>
      </c>
      <c r="I46" s="228"/>
      <c r="J46" s="250">
        <f>826+24+151</f>
        <v>1001</v>
      </c>
      <c r="K46" s="228"/>
      <c r="L46" s="250">
        <f>1197+7+49</f>
        <v>1253</v>
      </c>
      <c r="M46" s="228"/>
      <c r="N46" s="250">
        <f>400+2+59</f>
        <v>461</v>
      </c>
      <c r="O46" s="364"/>
      <c r="P46" s="200"/>
    </row>
    <row r="47" spans="1:16" s="251" customFormat="1" ht="9" customHeight="1">
      <c r="A47" s="253"/>
      <c r="B47" s="254"/>
      <c r="C47" s="797" t="s">
        <v>296</v>
      </c>
      <c r="D47" s="366"/>
      <c r="E47" s="254"/>
      <c r="F47" s="366"/>
      <c r="G47" s="252"/>
      <c r="H47" s="366"/>
      <c r="I47" s="252"/>
      <c r="J47" s="366"/>
      <c r="K47" s="252"/>
      <c r="L47" s="366"/>
      <c r="M47" s="252"/>
      <c r="N47" s="366"/>
      <c r="O47" s="367"/>
      <c r="P47" s="239"/>
    </row>
    <row r="48" spans="1:16" ht="10.5" customHeight="1">
      <c r="A48" s="198"/>
      <c r="B48" s="200"/>
      <c r="C48" s="1294" t="s">
        <v>292</v>
      </c>
      <c r="D48" s="201"/>
      <c r="E48" s="200"/>
      <c r="F48" s="250">
        <v>41</v>
      </c>
      <c r="G48" s="250"/>
      <c r="H48" s="250">
        <v>39</v>
      </c>
      <c r="I48" s="250"/>
      <c r="J48" s="250">
        <v>65</v>
      </c>
      <c r="K48" s="250"/>
      <c r="L48" s="250">
        <v>35</v>
      </c>
      <c r="M48" s="250"/>
      <c r="N48" s="250">
        <v>23</v>
      </c>
      <c r="O48" s="364"/>
      <c r="P48" s="200"/>
    </row>
    <row r="49" spans="1:16" s="235" customFormat="1" ht="10.5" customHeight="1">
      <c r="A49" s="233"/>
      <c r="B49" s="234"/>
      <c r="C49" s="1294" t="s">
        <v>293</v>
      </c>
      <c r="D49" s="201"/>
      <c r="E49" s="234"/>
      <c r="F49" s="250">
        <v>809</v>
      </c>
      <c r="G49" s="250"/>
      <c r="H49" s="250">
        <v>1058</v>
      </c>
      <c r="I49" s="250"/>
      <c r="J49" s="250">
        <v>1629</v>
      </c>
      <c r="K49" s="250"/>
      <c r="L49" s="250">
        <v>1216</v>
      </c>
      <c r="M49" s="250"/>
      <c r="N49" s="250">
        <v>1406</v>
      </c>
      <c r="O49" s="364"/>
      <c r="P49" s="200"/>
    </row>
    <row r="50" spans="1:16" s="235" customFormat="1" ht="12" customHeight="1">
      <c r="A50" s="233"/>
      <c r="B50" s="234"/>
      <c r="C50" s="1294" t="s">
        <v>357</v>
      </c>
      <c r="D50" s="368"/>
      <c r="E50" s="234"/>
      <c r="F50" s="250">
        <v>293</v>
      </c>
      <c r="G50" s="250"/>
      <c r="H50" s="250">
        <v>333</v>
      </c>
      <c r="I50" s="250"/>
      <c r="J50" s="250">
        <v>461</v>
      </c>
      <c r="K50" s="250"/>
      <c r="L50" s="250">
        <v>219</v>
      </c>
      <c r="M50" s="250"/>
      <c r="N50" s="250">
        <v>213</v>
      </c>
      <c r="O50" s="364"/>
      <c r="P50" s="200"/>
    </row>
    <row r="51" spans="1:16" s="235" customFormat="1" ht="12" customHeight="1">
      <c r="A51" s="233"/>
      <c r="B51" s="234"/>
      <c r="C51" s="1294" t="s">
        <v>356</v>
      </c>
      <c r="D51" s="368"/>
      <c r="E51" s="234"/>
      <c r="F51" s="228">
        <f>273+8+12</f>
        <v>293</v>
      </c>
      <c r="G51" s="228"/>
      <c r="H51" s="228">
        <f>282+51</f>
        <v>333</v>
      </c>
      <c r="I51" s="228"/>
      <c r="J51" s="228">
        <f>431+5+25</f>
        <v>461</v>
      </c>
      <c r="K51" s="228"/>
      <c r="L51" s="228">
        <f>210+9</f>
        <v>219</v>
      </c>
      <c r="M51" s="228"/>
      <c r="N51" s="228">
        <f>146+63+4</f>
        <v>213</v>
      </c>
      <c r="O51" s="364"/>
      <c r="P51" s="200"/>
    </row>
    <row r="52" spans="1:16" s="251" customFormat="1" ht="9" customHeight="1">
      <c r="A52" s="253"/>
      <c r="B52" s="254"/>
      <c r="C52" s="797" t="s">
        <v>297</v>
      </c>
      <c r="D52" s="366"/>
      <c r="E52" s="254"/>
      <c r="F52" s="252"/>
      <c r="G52" s="252"/>
      <c r="H52" s="252"/>
      <c r="I52" s="252"/>
      <c r="J52" s="252"/>
      <c r="K52" s="252"/>
      <c r="L52" s="252"/>
      <c r="M52" s="252"/>
      <c r="N52" s="252"/>
      <c r="O52" s="367"/>
      <c r="P52" s="239"/>
    </row>
    <row r="53" spans="1:16" ht="10.5" customHeight="1">
      <c r="A53" s="198"/>
      <c r="B53" s="200"/>
      <c r="C53" s="1294" t="s">
        <v>292</v>
      </c>
      <c r="D53" s="201"/>
      <c r="E53" s="200"/>
      <c r="F53" s="250">
        <v>90</v>
      </c>
      <c r="G53" s="250"/>
      <c r="H53" s="250">
        <v>127</v>
      </c>
      <c r="I53" s="250"/>
      <c r="J53" s="250">
        <v>164</v>
      </c>
      <c r="K53" s="250"/>
      <c r="L53" s="250">
        <v>141</v>
      </c>
      <c r="M53" s="250"/>
      <c r="N53" s="250">
        <v>107</v>
      </c>
      <c r="O53" s="364"/>
      <c r="P53" s="200"/>
    </row>
    <row r="54" spans="1:16" s="235" customFormat="1" ht="10.5" customHeight="1">
      <c r="A54" s="233"/>
      <c r="B54" s="234"/>
      <c r="C54" s="1294" t="s">
        <v>293</v>
      </c>
      <c r="D54" s="201"/>
      <c r="E54" s="234"/>
      <c r="F54" s="250">
        <v>12968</v>
      </c>
      <c r="G54" s="250"/>
      <c r="H54" s="250">
        <v>8654</v>
      </c>
      <c r="I54" s="250"/>
      <c r="J54" s="250">
        <v>24331</v>
      </c>
      <c r="K54" s="250"/>
      <c r="L54" s="250">
        <v>14170</v>
      </c>
      <c r="M54" s="250"/>
      <c r="N54" s="250">
        <v>19522</v>
      </c>
      <c r="O54" s="364"/>
      <c r="P54" s="200"/>
    </row>
    <row r="55" spans="1:16" s="235" customFormat="1" ht="12" customHeight="1">
      <c r="A55" s="233"/>
      <c r="B55" s="234"/>
      <c r="C55" s="1294" t="s">
        <v>357</v>
      </c>
      <c r="D55" s="368"/>
      <c r="E55" s="234"/>
      <c r="F55" s="250">
        <v>922</v>
      </c>
      <c r="G55" s="250"/>
      <c r="H55" s="250">
        <v>1531</v>
      </c>
      <c r="I55" s="250"/>
      <c r="J55" s="250">
        <v>2097</v>
      </c>
      <c r="K55" s="250"/>
      <c r="L55" s="250">
        <v>1403</v>
      </c>
      <c r="M55" s="250"/>
      <c r="N55" s="250">
        <v>1188</v>
      </c>
      <c r="O55" s="364"/>
      <c r="P55" s="200"/>
    </row>
    <row r="56" spans="1:16" s="235" customFormat="1" ht="12" customHeight="1">
      <c r="A56" s="233"/>
      <c r="B56" s="234"/>
      <c r="C56" s="1294" t="s">
        <v>356</v>
      </c>
      <c r="D56" s="368"/>
      <c r="E56" s="234"/>
      <c r="F56" s="228">
        <f>891+6+25</f>
        <v>922</v>
      </c>
      <c r="G56" s="228"/>
      <c r="H56" s="228">
        <f>1465+17+49</f>
        <v>1531</v>
      </c>
      <c r="I56" s="228"/>
      <c r="J56" s="228">
        <f>2051+3+43</f>
        <v>2097</v>
      </c>
      <c r="K56" s="228"/>
      <c r="L56" s="228">
        <f>1372+2+9</f>
        <v>1383</v>
      </c>
      <c r="M56" s="228"/>
      <c r="N56" s="228">
        <f>1187+1</f>
        <v>1188</v>
      </c>
      <c r="O56" s="364"/>
      <c r="P56" s="200"/>
    </row>
    <row r="57" spans="1:16" s="251" customFormat="1" ht="9" customHeight="1">
      <c r="A57" s="253"/>
      <c r="B57" s="254"/>
      <c r="C57" s="797" t="s">
        <v>298</v>
      </c>
      <c r="D57" s="366"/>
      <c r="E57" s="254"/>
      <c r="F57" s="252"/>
      <c r="G57" s="252"/>
      <c r="H57" s="252"/>
      <c r="I57" s="252"/>
      <c r="J57" s="252"/>
      <c r="K57" s="252"/>
      <c r="L57" s="252"/>
      <c r="M57" s="252"/>
      <c r="N57" s="252"/>
      <c r="O57" s="367"/>
      <c r="P57" s="239"/>
    </row>
    <row r="58" spans="1:16" ht="10.5" customHeight="1">
      <c r="A58" s="198"/>
      <c r="B58" s="200"/>
      <c r="C58" s="1294" t="s">
        <v>292</v>
      </c>
      <c r="D58" s="201"/>
      <c r="E58" s="200"/>
      <c r="F58" s="250">
        <v>4</v>
      </c>
      <c r="G58" s="250"/>
      <c r="H58" s="250">
        <v>6</v>
      </c>
      <c r="I58" s="250"/>
      <c r="J58" s="250">
        <v>5</v>
      </c>
      <c r="K58" s="250"/>
      <c r="L58" s="250">
        <v>12</v>
      </c>
      <c r="M58" s="250"/>
      <c r="N58" s="250">
        <v>4</v>
      </c>
      <c r="O58" s="364"/>
      <c r="P58" s="200"/>
    </row>
    <row r="59" spans="1:16" s="235" customFormat="1" ht="10.5" customHeight="1">
      <c r="A59" s="233"/>
      <c r="B59" s="234"/>
      <c r="C59" s="1294" t="s">
        <v>293</v>
      </c>
      <c r="D59" s="201"/>
      <c r="E59" s="234"/>
      <c r="F59" s="250">
        <v>92</v>
      </c>
      <c r="G59" s="250"/>
      <c r="H59" s="250">
        <v>139</v>
      </c>
      <c r="I59" s="250"/>
      <c r="J59" s="250">
        <v>83</v>
      </c>
      <c r="K59" s="250"/>
      <c r="L59" s="250">
        <v>464</v>
      </c>
      <c r="M59" s="250"/>
      <c r="N59" s="250">
        <v>51</v>
      </c>
      <c r="O59" s="364"/>
      <c r="P59" s="200"/>
    </row>
    <row r="60" spans="1:16" s="235" customFormat="1" ht="12" customHeight="1">
      <c r="A60" s="233"/>
      <c r="B60" s="234"/>
      <c r="C60" s="1294" t="s">
        <v>357</v>
      </c>
      <c r="D60" s="368"/>
      <c r="E60" s="234"/>
      <c r="F60" s="250">
        <v>60</v>
      </c>
      <c r="G60" s="250"/>
      <c r="H60" s="250">
        <v>63</v>
      </c>
      <c r="I60" s="250"/>
      <c r="J60" s="250">
        <v>47</v>
      </c>
      <c r="K60" s="250"/>
      <c r="L60" s="250">
        <v>214</v>
      </c>
      <c r="M60" s="250"/>
      <c r="N60" s="250">
        <v>14</v>
      </c>
      <c r="O60" s="364"/>
      <c r="P60" s="200"/>
    </row>
    <row r="61" spans="1:16" s="235" customFormat="1" ht="12" customHeight="1">
      <c r="A61" s="233"/>
      <c r="B61" s="234"/>
      <c r="C61" s="1294" t="s">
        <v>356</v>
      </c>
      <c r="D61" s="368"/>
      <c r="E61" s="234"/>
      <c r="F61" s="250">
        <v>60</v>
      </c>
      <c r="G61" s="228"/>
      <c r="H61" s="250">
        <f>51+12</f>
        <v>63</v>
      </c>
      <c r="I61" s="228"/>
      <c r="J61" s="250">
        <v>47</v>
      </c>
      <c r="K61" s="228"/>
      <c r="L61" s="250">
        <v>214</v>
      </c>
      <c r="M61" s="228"/>
      <c r="N61" s="250">
        <v>14</v>
      </c>
      <c r="O61" s="364"/>
      <c r="P61" s="200"/>
    </row>
    <row r="62" spans="1:16" s="251" customFormat="1" ht="9" customHeight="1">
      <c r="A62" s="253"/>
      <c r="B62" s="254"/>
      <c r="C62" s="797" t="s">
        <v>299</v>
      </c>
      <c r="D62" s="366"/>
      <c r="E62" s="254"/>
      <c r="F62" s="252"/>
      <c r="G62" s="252"/>
      <c r="H62" s="252"/>
      <c r="I62" s="252"/>
      <c r="J62" s="252"/>
      <c r="K62" s="252"/>
      <c r="L62" s="252"/>
      <c r="M62" s="252"/>
      <c r="N62" s="252"/>
      <c r="O62" s="367"/>
      <c r="P62" s="239"/>
    </row>
    <row r="63" spans="1:16" ht="10.5" customHeight="1">
      <c r="A63" s="198"/>
      <c r="B63" s="200"/>
      <c r="C63" s="1294" t="s">
        <v>292</v>
      </c>
      <c r="D63" s="201"/>
      <c r="E63" s="200"/>
      <c r="F63" s="250">
        <v>7</v>
      </c>
      <c r="G63" s="250"/>
      <c r="H63" s="250">
        <v>8</v>
      </c>
      <c r="I63" s="250"/>
      <c r="J63" s="250">
        <v>22</v>
      </c>
      <c r="K63" s="250"/>
      <c r="L63" s="250">
        <v>10</v>
      </c>
      <c r="M63" s="250"/>
      <c r="N63" s="250">
        <v>4</v>
      </c>
      <c r="O63" s="364"/>
      <c r="P63" s="200"/>
    </row>
    <row r="64" spans="1:16" s="235" customFormat="1" ht="10.5" customHeight="1">
      <c r="A64" s="233"/>
      <c r="B64" s="234"/>
      <c r="C64" s="1294" t="s">
        <v>293</v>
      </c>
      <c r="D64" s="201"/>
      <c r="E64" s="234"/>
      <c r="F64" s="250">
        <v>97</v>
      </c>
      <c r="G64" s="250"/>
      <c r="H64" s="250">
        <v>260</v>
      </c>
      <c r="I64" s="250"/>
      <c r="J64" s="250">
        <v>580</v>
      </c>
      <c r="K64" s="250"/>
      <c r="L64" s="250">
        <v>100</v>
      </c>
      <c r="M64" s="250"/>
      <c r="N64" s="250">
        <v>28</v>
      </c>
      <c r="O64" s="364"/>
      <c r="P64" s="200"/>
    </row>
    <row r="65" spans="1:28" s="235" customFormat="1" ht="12" customHeight="1">
      <c r="A65" s="233"/>
      <c r="B65" s="234"/>
      <c r="C65" s="1294" t="s">
        <v>357</v>
      </c>
      <c r="D65" s="368"/>
      <c r="E65" s="234"/>
      <c r="F65" s="250">
        <v>46</v>
      </c>
      <c r="G65" s="250"/>
      <c r="H65" s="250">
        <v>43</v>
      </c>
      <c r="I65" s="250"/>
      <c r="J65" s="250">
        <v>157</v>
      </c>
      <c r="K65" s="250"/>
      <c r="L65" s="250">
        <v>57</v>
      </c>
      <c r="M65" s="250"/>
      <c r="N65" s="250">
        <v>24</v>
      </c>
      <c r="O65" s="364"/>
      <c r="P65" s="200"/>
    </row>
    <row r="66" spans="1:28" s="235" customFormat="1" ht="12" customHeight="1">
      <c r="A66" s="233"/>
      <c r="B66" s="234"/>
      <c r="C66" s="1294" t="s">
        <v>356</v>
      </c>
      <c r="D66" s="368"/>
      <c r="E66" s="234"/>
      <c r="F66" s="250">
        <f>34+12</f>
        <v>46</v>
      </c>
      <c r="G66" s="228"/>
      <c r="H66" s="250">
        <v>43</v>
      </c>
      <c r="I66" s="228"/>
      <c r="J66" s="250">
        <v>157</v>
      </c>
      <c r="K66" s="228"/>
      <c r="L66" s="250">
        <f>46+11</f>
        <v>57</v>
      </c>
      <c r="M66" s="228"/>
      <c r="N66" s="250">
        <f>22+2</f>
        <v>24</v>
      </c>
      <c r="O66" s="364"/>
      <c r="P66" s="200"/>
    </row>
    <row r="67" spans="1:28" ht="6.75" customHeight="1">
      <c r="A67" s="198"/>
      <c r="B67" s="200"/>
      <c r="C67" s="113"/>
      <c r="D67" s="1702"/>
      <c r="E67" s="1702"/>
      <c r="F67" s="1702"/>
      <c r="G67" s="1702"/>
      <c r="H67" s="1702"/>
      <c r="I67" s="1702"/>
      <c r="J67" s="1702"/>
      <c r="K67" s="1290"/>
      <c r="L67" s="1290"/>
      <c r="M67" s="1290"/>
      <c r="N67" s="1290"/>
      <c r="O67" s="364"/>
      <c r="P67" s="209"/>
      <c r="Q67" s="229"/>
      <c r="R67" s="1699"/>
      <c r="S67" s="1699"/>
      <c r="T67" s="1699"/>
      <c r="U67" s="1046"/>
      <c r="V67" s="1046"/>
      <c r="W67" s="1046"/>
      <c r="X67" s="1046"/>
      <c r="Y67" s="1046"/>
      <c r="Z67" s="1046"/>
      <c r="AA67" s="1046"/>
      <c r="AB67" s="1046" t="s">
        <v>78</v>
      </c>
    </row>
    <row r="68" spans="1:28" ht="13.5" customHeight="1">
      <c r="A68" s="198"/>
      <c r="B68" s="200"/>
      <c r="C68" s="369" t="s">
        <v>225</v>
      </c>
      <c r="D68" s="370"/>
      <c r="E68" s="370"/>
      <c r="F68" s="370"/>
      <c r="G68" s="370"/>
      <c r="H68" s="370"/>
      <c r="I68" s="370"/>
      <c r="J68" s="370"/>
      <c r="K68" s="370"/>
      <c r="L68" s="370"/>
      <c r="M68" s="370"/>
      <c r="N68" s="371"/>
      <c r="O68" s="364"/>
      <c r="P68" s="246"/>
      <c r="Q68" s="246"/>
      <c r="R68" s="246"/>
      <c r="S68" s="246"/>
      <c r="T68" s="246"/>
      <c r="U68" s="246"/>
      <c r="V68" s="246"/>
      <c r="W68" s="246"/>
      <c r="X68" s="246"/>
      <c r="Y68" s="246"/>
      <c r="Z68" s="246"/>
      <c r="AA68" s="246"/>
      <c r="AB68" s="246"/>
    </row>
    <row r="69" spans="1:28" ht="3.75" customHeight="1">
      <c r="A69" s="198"/>
      <c r="B69" s="200"/>
      <c r="C69" s="248"/>
      <c r="D69" s="247"/>
      <c r="E69" s="246"/>
      <c r="F69" s="246"/>
      <c r="G69" s="246"/>
      <c r="H69" s="246"/>
      <c r="I69" s="246"/>
      <c r="J69" s="246"/>
      <c r="K69" s="246"/>
      <c r="L69" s="246"/>
      <c r="M69" s="246"/>
      <c r="N69" s="246"/>
      <c r="O69" s="364"/>
      <c r="P69" s="246"/>
      <c r="Q69" s="246"/>
      <c r="R69" s="246"/>
      <c r="S69" s="246"/>
      <c r="T69" s="246"/>
      <c r="U69" s="246"/>
      <c r="V69" s="246"/>
      <c r="W69" s="246"/>
      <c r="X69" s="246"/>
      <c r="Y69" s="246"/>
      <c r="Z69" s="246"/>
      <c r="AA69" s="246"/>
      <c r="AB69" s="246"/>
    </row>
    <row r="70" spans="1:28" ht="12.75" customHeight="1">
      <c r="A70" s="198"/>
      <c r="B70" s="200"/>
      <c r="C70" s="1697" t="s">
        <v>193</v>
      </c>
      <c r="D70" s="1698"/>
      <c r="E70" s="229"/>
      <c r="F70" s="112">
        <v>2008</v>
      </c>
      <c r="G70" s="1046"/>
      <c r="H70" s="112">
        <v>2009</v>
      </c>
      <c r="I70" s="1046"/>
      <c r="J70" s="112">
        <v>2010</v>
      </c>
      <c r="K70" s="1046"/>
      <c r="L70" s="112">
        <v>2011</v>
      </c>
      <c r="M70" s="1046"/>
      <c r="N70" s="112">
        <v>2012</v>
      </c>
      <c r="O70" s="364"/>
      <c r="P70" s="200"/>
      <c r="Q70" s="714"/>
      <c r="R70" s="714"/>
      <c r="S70" s="714"/>
      <c r="T70" s="714"/>
      <c r="U70" s="714"/>
      <c r="V70" s="714"/>
      <c r="W70" s="714"/>
      <c r="X70" s="714"/>
      <c r="Y70" s="714"/>
      <c r="Z70" s="714"/>
      <c r="AA70" s="714"/>
      <c r="AB70" s="714"/>
    </row>
    <row r="71" spans="1:28" ht="11.25" customHeight="1">
      <c r="A71" s="198"/>
      <c r="B71" s="200"/>
      <c r="C71" s="1294" t="s">
        <v>292</v>
      </c>
      <c r="D71" s="1294"/>
      <c r="E71" s="229"/>
      <c r="F71" s="227">
        <v>231</v>
      </c>
      <c r="G71" s="264"/>
      <c r="H71" s="227">
        <v>379</v>
      </c>
      <c r="I71" s="264"/>
      <c r="J71" s="227">
        <v>294</v>
      </c>
      <c r="K71" s="264"/>
      <c r="L71" s="227">
        <v>641</v>
      </c>
      <c r="M71" s="264"/>
      <c r="N71" s="227">
        <v>1129</v>
      </c>
      <c r="O71" s="364"/>
      <c r="P71" s="200"/>
      <c r="Q71" s="714"/>
      <c r="R71" s="714"/>
      <c r="S71" s="714"/>
      <c r="T71" s="714"/>
      <c r="U71" s="714"/>
      <c r="V71" s="714"/>
      <c r="W71" s="714"/>
      <c r="X71" s="714"/>
      <c r="Y71" s="714"/>
      <c r="Z71" s="714"/>
      <c r="AA71" s="714"/>
      <c r="AB71" s="714"/>
    </row>
    <row r="72" spans="1:28" ht="10.5" customHeight="1">
      <c r="A72" s="198"/>
      <c r="B72" s="200"/>
      <c r="C72" s="1294" t="s">
        <v>293</v>
      </c>
      <c r="D72" s="1294"/>
      <c r="E72" s="229"/>
      <c r="F72" s="227">
        <v>15312</v>
      </c>
      <c r="G72" s="264"/>
      <c r="H72" s="227">
        <v>37591</v>
      </c>
      <c r="I72" s="264"/>
      <c r="J72" s="227">
        <v>22480</v>
      </c>
      <c r="K72" s="264"/>
      <c r="L72" s="227">
        <v>34777</v>
      </c>
      <c r="M72" s="264"/>
      <c r="N72" s="227">
        <v>82555</v>
      </c>
      <c r="O72" s="364"/>
      <c r="P72" s="200"/>
    </row>
    <row r="73" spans="1:28" ht="12" customHeight="1">
      <c r="A73" s="198"/>
      <c r="B73" s="200"/>
      <c r="C73" s="1294" t="s">
        <v>357</v>
      </c>
      <c r="D73" s="368"/>
      <c r="E73" s="229"/>
      <c r="F73" s="227">
        <v>3743</v>
      </c>
      <c r="G73" s="264"/>
      <c r="H73" s="227">
        <v>5814</v>
      </c>
      <c r="I73" s="264"/>
      <c r="J73" s="227">
        <v>3729</v>
      </c>
      <c r="K73" s="264"/>
      <c r="L73" s="227">
        <v>6922</v>
      </c>
      <c r="M73" s="264"/>
      <c r="N73" s="227">
        <v>11183</v>
      </c>
      <c r="O73" s="364"/>
      <c r="P73" s="200"/>
    </row>
    <row r="74" spans="1:28" ht="12" customHeight="1">
      <c r="A74" s="198"/>
      <c r="B74" s="200"/>
      <c r="C74" s="1294" t="s">
        <v>356</v>
      </c>
      <c r="D74" s="368"/>
      <c r="E74" s="229"/>
      <c r="F74" s="227">
        <f t="shared" ref="F74:N74" si="0">SUM(F75:F77)</f>
        <v>3745</v>
      </c>
      <c r="G74" s="264">
        <f t="shared" si="0"/>
        <v>0</v>
      </c>
      <c r="H74" s="227">
        <f t="shared" si="0"/>
        <v>5779</v>
      </c>
      <c r="I74" s="264">
        <f t="shared" si="0"/>
        <v>0</v>
      </c>
      <c r="J74" s="227">
        <f t="shared" si="0"/>
        <v>3729</v>
      </c>
      <c r="K74" s="264">
        <f t="shared" si="0"/>
        <v>0</v>
      </c>
      <c r="L74" s="227">
        <f t="shared" si="0"/>
        <v>6923</v>
      </c>
      <c r="M74" s="264">
        <f t="shared" si="0"/>
        <v>0</v>
      </c>
      <c r="N74" s="227">
        <f t="shared" si="0"/>
        <v>11176</v>
      </c>
      <c r="O74" s="364"/>
      <c r="P74" s="200"/>
    </row>
    <row r="75" spans="1:28" ht="10.5" customHeight="1">
      <c r="A75" s="198"/>
      <c r="B75" s="200"/>
      <c r="C75" s="113"/>
      <c r="D75" s="237" t="s">
        <v>300</v>
      </c>
      <c r="E75" s="229"/>
      <c r="F75" s="228">
        <v>3538</v>
      </c>
      <c r="G75" s="264"/>
      <c r="H75" s="228">
        <v>5522</v>
      </c>
      <c r="I75" s="264"/>
      <c r="J75" s="228">
        <v>3462</v>
      </c>
      <c r="K75" s="264"/>
      <c r="L75" s="228">
        <v>6526</v>
      </c>
      <c r="M75" s="264"/>
      <c r="N75" s="228">
        <v>10488</v>
      </c>
      <c r="O75" s="364"/>
      <c r="P75" s="200"/>
    </row>
    <row r="76" spans="1:28" ht="10.5" customHeight="1">
      <c r="A76" s="198"/>
      <c r="B76" s="200"/>
      <c r="C76" s="113"/>
      <c r="D76" s="237" t="s">
        <v>301</v>
      </c>
      <c r="E76" s="229"/>
      <c r="F76" s="228">
        <v>167</v>
      </c>
      <c r="G76" s="264"/>
      <c r="H76" s="228">
        <v>208</v>
      </c>
      <c r="I76" s="264"/>
      <c r="J76" s="228">
        <v>73</v>
      </c>
      <c r="K76" s="264"/>
      <c r="L76" s="228">
        <v>224</v>
      </c>
      <c r="M76" s="264"/>
      <c r="N76" s="228">
        <v>104</v>
      </c>
      <c r="O76" s="364"/>
      <c r="P76" s="200"/>
    </row>
    <row r="77" spans="1:28" ht="10.5" customHeight="1">
      <c r="A77" s="198"/>
      <c r="B77" s="200"/>
      <c r="C77" s="113"/>
      <c r="D77" s="237" t="s">
        <v>302</v>
      </c>
      <c r="E77" s="229"/>
      <c r="F77" s="228">
        <v>40</v>
      </c>
      <c r="G77" s="264"/>
      <c r="H77" s="228">
        <v>49</v>
      </c>
      <c r="I77" s="264"/>
      <c r="J77" s="228">
        <v>194</v>
      </c>
      <c r="K77" s="264"/>
      <c r="L77" s="228">
        <v>173</v>
      </c>
      <c r="M77" s="264"/>
      <c r="N77" s="228">
        <v>584</v>
      </c>
      <c r="O77" s="364"/>
      <c r="P77" s="200"/>
    </row>
    <row r="78" spans="1:28" ht="21.75" hidden="1" customHeight="1" thickBot="1">
      <c r="A78" s="198"/>
      <c r="B78" s="200"/>
      <c r="C78" s="113"/>
      <c r="D78" s="1290"/>
      <c r="E78" s="1290"/>
      <c r="F78" s="1290"/>
      <c r="G78" s="1290"/>
      <c r="H78" s="1290"/>
      <c r="I78" s="1290"/>
      <c r="J78" s="1290"/>
      <c r="K78" s="1290"/>
      <c r="L78" s="1290"/>
      <c r="M78" s="1290"/>
      <c r="N78" s="1046" t="s">
        <v>78</v>
      </c>
      <c r="O78" s="364"/>
      <c r="P78" s="200"/>
    </row>
    <row r="79" spans="1:28" ht="13.5" hidden="1" customHeight="1" thickBot="1">
      <c r="A79" s="198"/>
      <c r="B79" s="200"/>
      <c r="C79" s="1047" t="s">
        <v>552</v>
      </c>
      <c r="D79" s="1048"/>
      <c r="E79" s="1048"/>
      <c r="F79" s="1048"/>
      <c r="G79" s="1048"/>
      <c r="H79" s="1048"/>
      <c r="I79" s="1048"/>
      <c r="J79" s="1048"/>
      <c r="K79" s="1048"/>
      <c r="L79" s="1048"/>
      <c r="M79" s="1048"/>
      <c r="N79" s="1049"/>
      <c r="O79" s="364"/>
      <c r="P79" s="200"/>
    </row>
    <row r="80" spans="1:28" ht="4.5" hidden="1" customHeight="1">
      <c r="A80" s="198"/>
      <c r="B80" s="200"/>
      <c r="C80" s="200"/>
      <c r="D80" s="200"/>
      <c r="E80" s="200"/>
      <c r="F80" s="283"/>
      <c r="G80" s="283"/>
      <c r="H80" s="283"/>
      <c r="I80" s="283"/>
      <c r="J80" s="283"/>
      <c r="K80" s="283"/>
      <c r="L80" s="283"/>
      <c r="M80" s="283"/>
      <c r="N80" s="283"/>
      <c r="O80" s="364"/>
      <c r="P80" s="200"/>
    </row>
    <row r="81" spans="1:17" s="204" customFormat="1" ht="13.5" hidden="1" customHeight="1">
      <c r="A81" s="202"/>
      <c r="B81" s="203"/>
      <c r="C81" s="1050" t="s">
        <v>553</v>
      </c>
      <c r="D81" s="1051"/>
      <c r="E81" s="1291"/>
      <c r="F81" s="1291"/>
      <c r="G81" s="1291"/>
      <c r="H81" s="1291"/>
      <c r="I81" s="1291"/>
      <c r="J81" s="1700"/>
      <c r="K81" s="1700"/>
      <c r="L81" s="1700"/>
      <c r="M81" s="1700"/>
      <c r="N81" s="1701"/>
      <c r="O81" s="364"/>
      <c r="P81" s="200"/>
    </row>
    <row r="82" spans="1:17" ht="4.5" hidden="1" customHeight="1">
      <c r="A82" s="198"/>
      <c r="B82" s="200"/>
      <c r="C82" s="200"/>
      <c r="D82" s="200"/>
      <c r="E82" s="200"/>
      <c r="F82" s="283"/>
      <c r="G82" s="283"/>
      <c r="H82" s="283"/>
      <c r="I82" s="283"/>
      <c r="J82" s="283"/>
      <c r="K82" s="283"/>
      <c r="L82" s="283"/>
      <c r="M82" s="283"/>
      <c r="N82" s="283"/>
      <c r="O82" s="364"/>
      <c r="P82" s="200"/>
    </row>
    <row r="83" spans="1:17" ht="12" hidden="1" customHeight="1">
      <c r="A83" s="198"/>
      <c r="B83" s="200"/>
      <c r="C83" s="207"/>
      <c r="D83" s="206"/>
      <c r="E83" s="1052"/>
      <c r="F83" s="1703">
        <v>2008</v>
      </c>
      <c r="G83" s="1703"/>
      <c r="H83" s="1703"/>
      <c r="I83" s="1703"/>
      <c r="J83" s="1703"/>
      <c r="K83" s="1703"/>
      <c r="L83" s="1703"/>
      <c r="M83" s="650"/>
      <c r="N83" s="1293">
        <v>2009</v>
      </c>
      <c r="O83" s="364"/>
      <c r="P83" s="200"/>
    </row>
    <row r="84" spans="1:17" ht="12.75" hidden="1" customHeight="1">
      <c r="A84" s="198"/>
      <c r="B84" s="200"/>
      <c r="C84" s="207"/>
      <c r="D84" s="206"/>
      <c r="E84" s="200"/>
      <c r="F84" s="1293" t="s">
        <v>222</v>
      </c>
      <c r="G84" s="1053"/>
      <c r="H84" s="1293" t="s">
        <v>223</v>
      </c>
      <c r="I84" s="650"/>
      <c r="J84" s="1293" t="s">
        <v>224</v>
      </c>
      <c r="K84" s="1053"/>
      <c r="L84" s="1293" t="s">
        <v>221</v>
      </c>
      <c r="M84" s="650"/>
      <c r="N84" s="1293" t="s">
        <v>554</v>
      </c>
      <c r="O84" s="364"/>
      <c r="P84" s="200"/>
    </row>
    <row r="85" spans="1:17" ht="12" hidden="1" customHeight="1">
      <c r="A85" s="198"/>
      <c r="B85" s="200"/>
      <c r="C85" s="1054" t="s">
        <v>555</v>
      </c>
      <c r="D85" s="1055"/>
      <c r="E85" s="200"/>
      <c r="F85" s="1056"/>
      <c r="G85" s="1056"/>
      <c r="H85" s="1056"/>
      <c r="I85" s="1056"/>
      <c r="J85" s="1056"/>
      <c r="K85" s="1056"/>
      <c r="L85" s="1056"/>
      <c r="M85" s="1056"/>
      <c r="N85" s="1056"/>
      <c r="O85" s="364"/>
      <c r="P85" s="200"/>
    </row>
    <row r="86" spans="1:17" ht="13.5" hidden="1" customHeight="1">
      <c r="A86" s="198"/>
      <c r="B86" s="200"/>
      <c r="C86" s="145" t="s">
        <v>292</v>
      </c>
      <c r="D86" s="266"/>
      <c r="E86" s="200"/>
      <c r="F86" s="249" t="s">
        <v>9</v>
      </c>
      <c r="G86" s="1056"/>
      <c r="H86" s="249">
        <v>4</v>
      </c>
      <c r="I86" s="249"/>
      <c r="J86" s="249">
        <v>4</v>
      </c>
      <c r="K86" s="249"/>
      <c r="L86" s="249">
        <v>5</v>
      </c>
      <c r="M86" s="249"/>
      <c r="N86" s="249">
        <v>1</v>
      </c>
      <c r="O86" s="364"/>
      <c r="P86" s="200"/>
    </row>
    <row r="87" spans="1:17" s="1059" customFormat="1" ht="13.5" hidden="1" customHeight="1">
      <c r="A87" s="1057"/>
      <c r="B87" s="206"/>
      <c r="C87" s="1294" t="s">
        <v>293</v>
      </c>
      <c r="D87" s="266"/>
      <c r="E87" s="206"/>
      <c r="F87" s="249" t="s">
        <v>9</v>
      </c>
      <c r="G87" s="1058"/>
      <c r="H87" s="249">
        <v>127</v>
      </c>
      <c r="I87" s="249"/>
      <c r="J87" s="249">
        <v>60</v>
      </c>
      <c r="K87" s="249"/>
      <c r="L87" s="249">
        <v>122</v>
      </c>
      <c r="M87" s="249"/>
      <c r="N87" s="249">
        <v>46</v>
      </c>
      <c r="O87" s="364"/>
      <c r="P87" s="200"/>
    </row>
    <row r="88" spans="1:17" s="1063" customFormat="1" ht="13.5" hidden="1" customHeight="1">
      <c r="A88" s="1060"/>
      <c r="B88" s="1061"/>
      <c r="C88" s="1706" t="s">
        <v>556</v>
      </c>
      <c r="D88" s="1706"/>
      <c r="E88" s="1061"/>
      <c r="F88" s="249" t="s">
        <v>9</v>
      </c>
      <c r="G88" s="1062"/>
      <c r="H88" s="249">
        <v>59</v>
      </c>
      <c r="I88" s="249"/>
      <c r="J88" s="249">
        <v>52</v>
      </c>
      <c r="K88" s="249"/>
      <c r="L88" s="249">
        <v>58</v>
      </c>
      <c r="M88" s="249"/>
      <c r="N88" s="249">
        <v>46</v>
      </c>
      <c r="O88" s="364"/>
      <c r="P88" s="200"/>
    </row>
    <row r="89" spans="1:17" s="1059" customFormat="1" ht="3.75" hidden="1" customHeight="1">
      <c r="A89" s="1057"/>
      <c r="B89" s="206"/>
      <c r="C89" s="266"/>
      <c r="D89" s="266"/>
      <c r="E89" s="206"/>
      <c r="F89" s="215"/>
      <c r="G89" s="1058"/>
      <c r="H89" s="215"/>
      <c r="I89" s="215"/>
      <c r="J89" s="215"/>
      <c r="K89" s="215"/>
      <c r="L89" s="215"/>
      <c r="M89" s="215"/>
      <c r="N89" s="215"/>
      <c r="O89" s="364"/>
      <c r="P89" s="200"/>
    </row>
    <row r="90" spans="1:17" s="1059" customFormat="1" ht="12" hidden="1" customHeight="1">
      <c r="A90" s="1057"/>
      <c r="B90" s="206"/>
      <c r="C90" s="1054" t="s">
        <v>557</v>
      </c>
      <c r="D90" s="1064"/>
      <c r="E90" s="206"/>
      <c r="F90" s="215"/>
      <c r="G90" s="1058"/>
      <c r="H90" s="215"/>
      <c r="I90" s="215"/>
      <c r="J90" s="215"/>
      <c r="K90" s="215"/>
      <c r="L90" s="215"/>
      <c r="M90" s="215"/>
      <c r="N90" s="215"/>
      <c r="O90" s="364"/>
      <c r="P90" s="200"/>
    </row>
    <row r="91" spans="1:17" s="1059" customFormat="1" ht="13.5" hidden="1" customHeight="1">
      <c r="A91" s="1057"/>
      <c r="B91" s="206"/>
      <c r="C91" s="145" t="s">
        <v>292</v>
      </c>
      <c r="D91" s="266"/>
      <c r="E91" s="206"/>
      <c r="F91" s="249">
        <v>5</v>
      </c>
      <c r="G91" s="1058"/>
      <c r="H91" s="249">
        <v>5</v>
      </c>
      <c r="I91" s="249"/>
      <c r="J91" s="249">
        <v>4</v>
      </c>
      <c r="K91" s="249"/>
      <c r="L91" s="249">
        <v>9</v>
      </c>
      <c r="M91" s="249"/>
      <c r="N91" s="249">
        <v>1</v>
      </c>
      <c r="O91" s="364"/>
      <c r="P91" s="200"/>
    </row>
    <row r="92" spans="1:17" s="1059" customFormat="1" ht="13.5" hidden="1" customHeight="1">
      <c r="A92" s="1057"/>
      <c r="B92" s="206"/>
      <c r="C92" s="1294" t="s">
        <v>293</v>
      </c>
      <c r="D92" s="266"/>
      <c r="E92" s="206"/>
      <c r="F92" s="249">
        <v>334</v>
      </c>
      <c r="G92" s="1058"/>
      <c r="H92" s="249">
        <v>849</v>
      </c>
      <c r="I92" s="249"/>
      <c r="J92" s="249">
        <v>35</v>
      </c>
      <c r="K92" s="249"/>
      <c r="L92" s="249">
        <v>986</v>
      </c>
      <c r="M92" s="249"/>
      <c r="N92" s="249">
        <v>21</v>
      </c>
      <c r="O92" s="364"/>
      <c r="P92" s="200"/>
    </row>
    <row r="93" spans="1:17" s="1063" customFormat="1" ht="13.5" hidden="1" customHeight="1">
      <c r="A93" s="1060"/>
      <c r="B93" s="1061"/>
      <c r="C93" s="1706" t="s">
        <v>558</v>
      </c>
      <c r="D93" s="1706"/>
      <c r="E93" s="1061"/>
      <c r="F93" s="249">
        <v>120</v>
      </c>
      <c r="G93" s="1062"/>
      <c r="H93" s="249">
        <v>171</v>
      </c>
      <c r="I93" s="249"/>
      <c r="J93" s="249">
        <v>35</v>
      </c>
      <c r="K93" s="249"/>
      <c r="L93" s="249">
        <v>717</v>
      </c>
      <c r="M93" s="249"/>
      <c r="N93" s="249">
        <v>13</v>
      </c>
      <c r="O93" s="364"/>
      <c r="P93" s="200"/>
    </row>
    <row r="94" spans="1:17" s="1059" customFormat="1" ht="3.75" hidden="1" customHeight="1">
      <c r="A94" s="1057"/>
      <c r="B94" s="206"/>
      <c r="C94" s="266"/>
      <c r="D94" s="266"/>
      <c r="E94" s="206"/>
      <c r="F94" s="215"/>
      <c r="G94" s="1058"/>
      <c r="H94" s="215"/>
      <c r="I94" s="215"/>
      <c r="J94" s="215"/>
      <c r="K94" s="215"/>
      <c r="L94" s="215"/>
      <c r="M94" s="215"/>
      <c r="N94" s="215"/>
      <c r="O94" s="364"/>
      <c r="P94" s="200"/>
    </row>
    <row r="95" spans="1:17" s="1059" customFormat="1" ht="12" hidden="1" customHeight="1">
      <c r="A95" s="1057"/>
      <c r="B95" s="206"/>
      <c r="C95" s="1054" t="s">
        <v>559</v>
      </c>
      <c r="D95" s="1064"/>
      <c r="E95" s="206"/>
      <c r="F95" s="215"/>
      <c r="G95" s="1058"/>
      <c r="H95" s="215"/>
      <c r="I95" s="215"/>
      <c r="J95" s="215"/>
      <c r="K95" s="215"/>
      <c r="L95" s="215"/>
      <c r="M95" s="215"/>
      <c r="N95" s="215"/>
      <c r="O95" s="364"/>
      <c r="P95" s="200"/>
    </row>
    <row r="96" spans="1:17" s="1059" customFormat="1" ht="14.25" hidden="1" customHeight="1">
      <c r="A96" s="1057"/>
      <c r="B96" s="206"/>
      <c r="C96" s="145" t="s">
        <v>292</v>
      </c>
      <c r="D96" s="266"/>
      <c r="E96" s="206"/>
      <c r="F96" s="249">
        <v>5</v>
      </c>
      <c r="G96" s="1058"/>
      <c r="H96" s="249">
        <v>9</v>
      </c>
      <c r="I96" s="249"/>
      <c r="J96" s="249">
        <v>8</v>
      </c>
      <c r="K96" s="249"/>
      <c r="L96" s="249">
        <v>14</v>
      </c>
      <c r="M96" s="249"/>
      <c r="N96" s="249">
        <v>2</v>
      </c>
      <c r="O96" s="364"/>
      <c r="P96" s="200"/>
      <c r="Q96" s="1343"/>
    </row>
    <row r="97" spans="1:17" s="1059" customFormat="1" ht="14.25" hidden="1" customHeight="1">
      <c r="A97" s="1057"/>
      <c r="B97" s="206"/>
      <c r="C97" s="1294" t="s">
        <v>293</v>
      </c>
      <c r="D97" s="266"/>
      <c r="E97" s="206"/>
      <c r="F97" s="249">
        <v>334</v>
      </c>
      <c r="G97" s="1058"/>
      <c r="H97" s="249">
        <v>976</v>
      </c>
      <c r="I97" s="249"/>
      <c r="J97" s="249">
        <v>95</v>
      </c>
      <c r="K97" s="249"/>
      <c r="L97" s="249">
        <v>1108</v>
      </c>
      <c r="M97" s="249"/>
      <c r="N97" s="249">
        <v>67</v>
      </c>
      <c r="O97" s="364"/>
      <c r="P97" s="200"/>
      <c r="Q97" s="1343"/>
    </row>
    <row r="98" spans="1:17" s="1063" customFormat="1" ht="14.25" hidden="1" customHeight="1">
      <c r="A98" s="1060"/>
      <c r="B98" s="1061"/>
      <c r="C98" s="1706" t="s">
        <v>560</v>
      </c>
      <c r="D98" s="1706"/>
      <c r="E98" s="1061"/>
      <c r="F98" s="249">
        <v>120</v>
      </c>
      <c r="G98" s="1062"/>
      <c r="H98" s="249">
        <v>230</v>
      </c>
      <c r="I98" s="249"/>
      <c r="J98" s="249">
        <v>87</v>
      </c>
      <c r="K98" s="249"/>
      <c r="L98" s="249">
        <v>775</v>
      </c>
      <c r="M98" s="249"/>
      <c r="N98" s="249">
        <v>59</v>
      </c>
      <c r="O98" s="364"/>
      <c r="P98" s="200"/>
      <c r="Q98" s="1344"/>
    </row>
    <row r="99" spans="1:17" ht="11.25" hidden="1" customHeight="1">
      <c r="A99" s="198"/>
      <c r="B99" s="200"/>
      <c r="C99" s="243"/>
      <c r="D99" s="209"/>
      <c r="E99" s="16"/>
      <c r="F99" s="283"/>
      <c r="G99" s="283"/>
      <c r="H99" s="283"/>
      <c r="I99" s="283"/>
      <c r="J99" s="283"/>
      <c r="K99" s="283"/>
      <c r="L99" s="283"/>
      <c r="M99" s="283"/>
      <c r="N99" s="283"/>
      <c r="O99" s="364"/>
      <c r="P99" s="200"/>
      <c r="Q99" s="1345"/>
    </row>
    <row r="100" spans="1:17" s="204" customFormat="1" ht="13.5" hidden="1" customHeight="1">
      <c r="A100" s="202"/>
      <c r="B100" s="203"/>
      <c r="C100" s="1050" t="s">
        <v>561</v>
      </c>
      <c r="D100" s="1291"/>
      <c r="E100" s="1291"/>
      <c r="F100" s="1291"/>
      <c r="G100" s="1291"/>
      <c r="H100" s="1291"/>
      <c r="I100" s="1291"/>
      <c r="J100" s="1292"/>
      <c r="K100" s="246"/>
      <c r="L100" s="246"/>
      <c r="M100" s="246"/>
      <c r="N100" s="246"/>
      <c r="O100" s="364"/>
      <c r="P100" s="200"/>
      <c r="Q100" s="1346"/>
    </row>
    <row r="101" spans="1:17" s="204" customFormat="1" ht="3" hidden="1" customHeight="1">
      <c r="A101" s="202"/>
      <c r="B101" s="203"/>
      <c r="C101" s="1065"/>
      <c r="D101" s="246"/>
      <c r="E101" s="246"/>
      <c r="F101" s="246"/>
      <c r="G101" s="246"/>
      <c r="H101" s="246"/>
      <c r="I101" s="246"/>
      <c r="J101" s="246"/>
      <c r="K101" s="246"/>
      <c r="L101" s="246"/>
      <c r="M101" s="246"/>
      <c r="N101" s="246"/>
      <c r="O101" s="364"/>
      <c r="P101" s="200"/>
      <c r="Q101" s="1346"/>
    </row>
    <row r="102" spans="1:17" s="1070" customFormat="1" ht="11.25" hidden="1" customHeight="1">
      <c r="A102" s="1066"/>
      <c r="B102" s="1067"/>
      <c r="C102" s="243"/>
      <c r="D102" s="209"/>
      <c r="E102" s="1068"/>
      <c r="F102" s="1069" t="s">
        <v>562</v>
      </c>
      <c r="G102" s="1068"/>
      <c r="H102" s="1069" t="s">
        <v>237</v>
      </c>
      <c r="I102" s="1068"/>
      <c r="J102" s="1069" t="s">
        <v>238</v>
      </c>
      <c r="K102" s="111"/>
      <c r="L102" s="111"/>
      <c r="M102" s="111"/>
      <c r="N102" s="111"/>
      <c r="O102" s="364"/>
      <c r="P102" s="200"/>
      <c r="Q102" s="1347"/>
    </row>
    <row r="103" spans="1:17" s="1070" customFormat="1" ht="11.25" hidden="1" customHeight="1">
      <c r="A103" s="1066"/>
      <c r="B103" s="1067"/>
      <c r="C103" s="1054" t="s">
        <v>555</v>
      </c>
      <c r="D103" s="1055"/>
      <c r="E103" s="1071"/>
      <c r="F103" s="1072"/>
      <c r="G103" s="1072"/>
      <c r="H103" s="1072"/>
      <c r="I103" s="1072"/>
      <c r="J103" s="1072"/>
      <c r="K103" s="1072"/>
      <c r="L103" s="1072"/>
      <c r="M103" s="1072"/>
      <c r="N103" s="1072"/>
      <c r="O103" s="364"/>
      <c r="P103" s="200"/>
      <c r="Q103" s="1347"/>
    </row>
    <row r="104" spans="1:17" s="1070" customFormat="1" ht="10.5" hidden="1" customHeight="1">
      <c r="A104" s="1066"/>
      <c r="B104" s="1067"/>
      <c r="C104" s="145" t="s">
        <v>292</v>
      </c>
      <c r="D104" s="266"/>
      <c r="E104" s="1073"/>
      <c r="F104" s="1074" t="s">
        <v>9</v>
      </c>
      <c r="G104" s="1074"/>
      <c r="H104" s="1074" t="s">
        <v>9</v>
      </c>
      <c r="I104" s="1074"/>
      <c r="J104" s="1074" t="s">
        <v>9</v>
      </c>
      <c r="K104" s="1074"/>
      <c r="L104" s="1074"/>
      <c r="M104" s="1074"/>
      <c r="N104" s="1074"/>
      <c r="O104" s="364"/>
      <c r="P104" s="200"/>
      <c r="Q104" s="1347"/>
    </row>
    <row r="105" spans="1:17" s="1070" customFormat="1" ht="10.5" hidden="1" customHeight="1">
      <c r="A105" s="1066"/>
      <c r="B105" s="1067"/>
      <c r="C105" s="1294" t="s">
        <v>293</v>
      </c>
      <c r="D105" s="266"/>
      <c r="E105" s="1073"/>
      <c r="F105" s="1074" t="s">
        <v>9</v>
      </c>
      <c r="G105" s="1074"/>
      <c r="H105" s="1074" t="s">
        <v>9</v>
      </c>
      <c r="I105" s="1074"/>
      <c r="J105" s="1074" t="s">
        <v>9</v>
      </c>
      <c r="K105" s="1074"/>
      <c r="L105" s="1074"/>
      <c r="M105" s="1074"/>
      <c r="N105" s="1074"/>
      <c r="O105" s="364"/>
      <c r="P105" s="200"/>
      <c r="Q105" s="1347"/>
    </row>
    <row r="106" spans="1:17" s="1070" customFormat="1" ht="10.5" hidden="1" customHeight="1">
      <c r="A106" s="1066"/>
      <c r="B106" s="1067"/>
      <c r="C106" s="1706" t="s">
        <v>556</v>
      </c>
      <c r="D106" s="1706"/>
      <c r="E106" s="1073"/>
      <c r="F106" s="1074" t="s">
        <v>9</v>
      </c>
      <c r="G106" s="1074"/>
      <c r="H106" s="1074" t="s">
        <v>9</v>
      </c>
      <c r="I106" s="1074"/>
      <c r="J106" s="1074" t="s">
        <v>9</v>
      </c>
      <c r="K106" s="1074"/>
      <c r="L106" s="1074"/>
      <c r="M106" s="1074"/>
      <c r="N106" s="1074"/>
      <c r="O106" s="364"/>
      <c r="P106" s="200"/>
      <c r="Q106" s="1347"/>
    </row>
    <row r="107" spans="1:17" s="1070" customFormat="1" ht="2.25" hidden="1" customHeight="1">
      <c r="A107" s="1066"/>
      <c r="B107" s="1067"/>
      <c r="C107" s="266"/>
      <c r="D107" s="266"/>
      <c r="E107" s="1073"/>
      <c r="F107" s="1074"/>
      <c r="G107" s="1074"/>
      <c r="H107" s="1074" t="s">
        <v>9</v>
      </c>
      <c r="I107" s="1074"/>
      <c r="J107" s="1074"/>
      <c r="K107" s="1074"/>
      <c r="L107" s="1074"/>
      <c r="M107" s="1074"/>
      <c r="N107" s="1074"/>
      <c r="O107" s="364"/>
      <c r="P107" s="200"/>
      <c r="Q107" s="1347"/>
    </row>
    <row r="108" spans="1:17" s="1070" customFormat="1" ht="11.25" hidden="1" customHeight="1">
      <c r="A108" s="1066"/>
      <c r="B108" s="1067"/>
      <c r="C108" s="1054" t="s">
        <v>557</v>
      </c>
      <c r="D108" s="1064"/>
      <c r="E108" s="1073"/>
      <c r="F108" s="1074"/>
      <c r="G108" s="1074"/>
      <c r="H108" s="1074"/>
      <c r="I108" s="1074"/>
      <c r="J108" s="1074"/>
      <c r="K108" s="1074"/>
      <c r="L108" s="1074"/>
      <c r="M108" s="1074"/>
      <c r="N108" s="1074"/>
      <c r="O108" s="364"/>
      <c r="P108" s="200"/>
      <c r="Q108" s="1347"/>
    </row>
    <row r="109" spans="1:17" s="1070" customFormat="1" ht="10.5" hidden="1" customHeight="1">
      <c r="A109" s="1066"/>
      <c r="B109" s="1067"/>
      <c r="C109" s="145" t="s">
        <v>292</v>
      </c>
      <c r="D109" s="266"/>
      <c r="E109" s="1073"/>
      <c r="F109" s="1074" t="s">
        <v>9</v>
      </c>
      <c r="G109" s="1074"/>
      <c r="H109" s="1074" t="s">
        <v>9</v>
      </c>
      <c r="I109" s="1074"/>
      <c r="J109" s="1074" t="s">
        <v>9</v>
      </c>
      <c r="K109" s="1074"/>
      <c r="L109" s="1074"/>
      <c r="M109" s="1074"/>
      <c r="N109" s="1074"/>
      <c r="O109" s="364"/>
      <c r="P109" s="200"/>
      <c r="Q109" s="1347"/>
    </row>
    <row r="110" spans="1:17" s="1070" customFormat="1" ht="10.5" hidden="1" customHeight="1">
      <c r="A110" s="1066"/>
      <c r="B110" s="1067"/>
      <c r="C110" s="1294" t="s">
        <v>293</v>
      </c>
      <c r="D110" s="266"/>
      <c r="E110" s="1073"/>
      <c r="F110" s="1074" t="s">
        <v>9</v>
      </c>
      <c r="G110" s="1074"/>
      <c r="H110" s="1074" t="s">
        <v>9</v>
      </c>
      <c r="I110" s="1074"/>
      <c r="J110" s="1074" t="s">
        <v>9</v>
      </c>
      <c r="K110" s="1074"/>
      <c r="L110" s="1074"/>
      <c r="M110" s="1074"/>
      <c r="N110" s="1074"/>
      <c r="O110" s="364"/>
      <c r="P110" s="200"/>
      <c r="Q110" s="1347"/>
    </row>
    <row r="111" spans="1:17" s="1070" customFormat="1" ht="10.5" hidden="1" customHeight="1">
      <c r="A111" s="1066"/>
      <c r="B111" s="1067"/>
      <c r="C111" s="1706" t="s">
        <v>558</v>
      </c>
      <c r="D111" s="1706"/>
      <c r="E111" s="1073"/>
      <c r="F111" s="1074" t="s">
        <v>9</v>
      </c>
      <c r="G111" s="1074"/>
      <c r="H111" s="1074" t="s">
        <v>9</v>
      </c>
      <c r="I111" s="1074"/>
      <c r="J111" s="1074" t="s">
        <v>9</v>
      </c>
      <c r="K111" s="1074"/>
      <c r="L111" s="1074"/>
      <c r="M111" s="1074"/>
      <c r="N111" s="1074"/>
      <c r="O111" s="364"/>
      <c r="P111" s="200"/>
      <c r="Q111" s="1347"/>
    </row>
    <row r="112" spans="1:17" s="1070" customFormat="1" ht="3" hidden="1" customHeight="1">
      <c r="A112" s="1066"/>
      <c r="B112" s="1067"/>
      <c r="C112" s="266"/>
      <c r="D112" s="266"/>
      <c r="E112" s="1073"/>
      <c r="F112" s="1074"/>
      <c r="G112" s="1074"/>
      <c r="H112" s="1074"/>
      <c r="I112" s="1074"/>
      <c r="J112" s="1074"/>
      <c r="K112" s="1074"/>
      <c r="L112" s="1074"/>
      <c r="M112" s="1074"/>
      <c r="N112" s="1074"/>
      <c r="O112" s="364"/>
      <c r="P112" s="200"/>
      <c r="Q112" s="1347"/>
    </row>
    <row r="113" spans="1:17" s="1070" customFormat="1" ht="12" hidden="1" customHeight="1">
      <c r="A113" s="1066"/>
      <c r="B113" s="1067"/>
      <c r="C113" s="1054" t="s">
        <v>563</v>
      </c>
      <c r="D113" s="1064"/>
      <c r="E113" s="1073"/>
      <c r="F113" s="1074"/>
      <c r="G113" s="1074"/>
      <c r="H113" s="1074"/>
      <c r="I113" s="1074"/>
      <c r="J113" s="1074"/>
      <c r="K113" s="1074"/>
      <c r="L113" s="1074"/>
      <c r="M113" s="1074"/>
      <c r="N113" s="1074"/>
      <c r="O113" s="364"/>
      <c r="P113" s="200"/>
      <c r="Q113" s="1347"/>
    </row>
    <row r="114" spans="1:17" s="1070" customFormat="1" ht="10.5" hidden="1" customHeight="1">
      <c r="A114" s="1066"/>
      <c r="B114" s="1067"/>
      <c r="C114" s="145" t="s">
        <v>292</v>
      </c>
      <c r="D114" s="266"/>
      <c r="E114" s="110"/>
      <c r="F114" s="227" t="s">
        <v>9</v>
      </c>
      <c r="G114" s="227"/>
      <c r="H114" s="227" t="s">
        <v>9</v>
      </c>
      <c r="I114" s="227"/>
      <c r="J114" s="227" t="s">
        <v>9</v>
      </c>
      <c r="K114" s="227"/>
      <c r="L114" s="227"/>
      <c r="M114" s="227"/>
      <c r="N114" s="227"/>
      <c r="O114" s="364"/>
      <c r="P114" s="200"/>
      <c r="Q114" s="1347"/>
    </row>
    <row r="115" spans="1:17" ht="10.5" hidden="1" customHeight="1">
      <c r="A115" s="198"/>
      <c r="B115" s="200"/>
      <c r="C115" s="1294" t="s">
        <v>293</v>
      </c>
      <c r="D115" s="266"/>
      <c r="E115" s="110"/>
      <c r="F115" s="227" t="s">
        <v>9</v>
      </c>
      <c r="G115" s="227"/>
      <c r="H115" s="227" t="s">
        <v>9</v>
      </c>
      <c r="I115" s="227"/>
      <c r="J115" s="227" t="s">
        <v>9</v>
      </c>
      <c r="K115" s="227"/>
      <c r="L115" s="227"/>
      <c r="M115" s="227"/>
      <c r="N115" s="227"/>
      <c r="O115" s="364"/>
      <c r="P115" s="200"/>
      <c r="Q115" s="1345"/>
    </row>
    <row r="116" spans="1:17" ht="10.5" hidden="1" customHeight="1">
      <c r="A116" s="198"/>
      <c r="B116" s="200"/>
      <c r="C116" s="1706" t="s">
        <v>560</v>
      </c>
      <c r="D116" s="1706"/>
      <c r="E116" s="110"/>
      <c r="F116" s="227" t="s">
        <v>9</v>
      </c>
      <c r="G116" s="227"/>
      <c r="H116" s="227" t="s">
        <v>9</v>
      </c>
      <c r="I116" s="227"/>
      <c r="J116" s="227" t="s">
        <v>9</v>
      </c>
      <c r="K116" s="227"/>
      <c r="L116" s="227"/>
      <c r="M116" s="227"/>
      <c r="N116" s="227"/>
      <c r="O116" s="364"/>
      <c r="P116" s="200"/>
      <c r="Q116" s="1345"/>
    </row>
    <row r="117" spans="1:17" ht="10.5" hidden="1" customHeight="1">
      <c r="A117" s="198"/>
      <c r="B117" s="200"/>
      <c r="C117" s="1294"/>
      <c r="D117" s="266"/>
      <c r="E117" s="110"/>
      <c r="F117" s="110"/>
      <c r="G117" s="110"/>
      <c r="H117" s="110"/>
      <c r="I117" s="110"/>
      <c r="J117" s="110"/>
      <c r="K117" s="110"/>
      <c r="L117" s="110"/>
      <c r="M117" s="110"/>
      <c r="N117" s="110"/>
      <c r="O117" s="364"/>
      <c r="P117" s="200"/>
      <c r="Q117" s="1345"/>
    </row>
    <row r="118" spans="1:17" ht="10.5" hidden="1" customHeight="1">
      <c r="A118" s="198"/>
      <c r="B118" s="200"/>
      <c r="C118" s="1294"/>
      <c r="D118" s="266"/>
      <c r="E118" s="110"/>
      <c r="F118" s="110"/>
      <c r="G118" s="110"/>
      <c r="H118" s="110"/>
      <c r="I118" s="110"/>
      <c r="J118" s="110"/>
      <c r="K118" s="110"/>
      <c r="L118" s="110"/>
      <c r="M118" s="110"/>
      <c r="N118" s="110"/>
      <c r="O118" s="364"/>
      <c r="P118" s="200"/>
      <c r="Q118" s="1345"/>
    </row>
    <row r="119" spans="1:17" ht="12.75" hidden="1" customHeight="1">
      <c r="A119" s="198"/>
      <c r="B119" s="200"/>
      <c r="C119" s="1050" t="s">
        <v>225</v>
      </c>
      <c r="D119" s="1051"/>
      <c r="E119" s="1291"/>
      <c r="F119" s="1291"/>
      <c r="G119" s="1291"/>
      <c r="H119" s="1291"/>
      <c r="I119" s="1291"/>
      <c r="J119" s="1291"/>
      <c r="K119" s="1291"/>
      <c r="L119" s="1291"/>
      <c r="M119" s="1291"/>
      <c r="N119" s="1292"/>
      <c r="O119" s="364"/>
      <c r="P119" s="200"/>
      <c r="Q119" s="1345"/>
    </row>
    <row r="120" spans="1:17" ht="4.5" hidden="1" customHeight="1">
      <c r="A120" s="198"/>
      <c r="B120" s="200"/>
      <c r="C120" s="248"/>
      <c r="D120" s="247"/>
      <c r="E120" s="246"/>
      <c r="F120" s="246"/>
      <c r="G120" s="246"/>
      <c r="H120" s="246"/>
      <c r="I120" s="246"/>
      <c r="J120" s="246"/>
      <c r="K120" s="246"/>
      <c r="L120" s="246"/>
      <c r="M120" s="246"/>
      <c r="N120" s="246"/>
      <c r="O120" s="364"/>
      <c r="P120" s="200"/>
      <c r="Q120" s="1345"/>
    </row>
    <row r="121" spans="1:17" ht="12" hidden="1" customHeight="1">
      <c r="A121" s="198"/>
      <c r="B121" s="200"/>
      <c r="C121" s="1294"/>
      <c r="D121" s="1067"/>
      <c r="E121" s="110"/>
      <c r="F121" s="112">
        <v>2004</v>
      </c>
      <c r="G121" s="110"/>
      <c r="H121" s="112">
        <v>2005</v>
      </c>
      <c r="I121" s="110"/>
      <c r="J121" s="112">
        <v>2006</v>
      </c>
      <c r="K121" s="110"/>
      <c r="L121" s="112">
        <v>2007</v>
      </c>
      <c r="M121" s="110"/>
      <c r="N121" s="112">
        <v>2008</v>
      </c>
      <c r="O121" s="364"/>
      <c r="P121" s="200"/>
      <c r="Q121" s="1345"/>
    </row>
    <row r="122" spans="1:17" ht="13.5" hidden="1" customHeight="1">
      <c r="A122" s="198"/>
      <c r="B122" s="200"/>
      <c r="C122" s="1294" t="s">
        <v>292</v>
      </c>
      <c r="D122" s="1067"/>
      <c r="E122" s="110"/>
      <c r="F122" s="227">
        <v>51</v>
      </c>
      <c r="G122" s="227"/>
      <c r="H122" s="227">
        <v>68</v>
      </c>
      <c r="I122" s="227"/>
      <c r="J122" s="227">
        <v>53</v>
      </c>
      <c r="K122" s="227"/>
      <c r="L122" s="227">
        <v>15</v>
      </c>
      <c r="M122" s="227"/>
      <c r="N122" s="227">
        <v>36</v>
      </c>
      <c r="O122" s="364"/>
      <c r="P122" s="200"/>
      <c r="Q122" s="1345"/>
    </row>
    <row r="123" spans="1:17" ht="12.75" hidden="1" customHeight="1">
      <c r="A123" s="198"/>
      <c r="B123" s="200"/>
      <c r="C123" s="1294" t="s">
        <v>293</v>
      </c>
      <c r="D123" s="200"/>
      <c r="E123" s="110"/>
      <c r="F123" s="227">
        <v>3492</v>
      </c>
      <c r="G123" s="227"/>
      <c r="H123" s="227">
        <v>5648</v>
      </c>
      <c r="I123" s="227"/>
      <c r="J123" s="227">
        <v>4077</v>
      </c>
      <c r="K123" s="227"/>
      <c r="L123" s="227">
        <v>453</v>
      </c>
      <c r="M123" s="227"/>
      <c r="N123" s="227">
        <v>2513</v>
      </c>
      <c r="O123" s="364"/>
      <c r="P123" s="200"/>
      <c r="Q123" s="1345"/>
    </row>
    <row r="124" spans="1:17" ht="13.5" hidden="1" customHeight="1">
      <c r="A124" s="198"/>
      <c r="B124" s="200"/>
      <c r="C124" s="113"/>
      <c r="D124" s="796" t="s">
        <v>564</v>
      </c>
      <c r="E124" s="110"/>
      <c r="F124" s="228">
        <v>420</v>
      </c>
      <c r="G124" s="227"/>
      <c r="H124" s="228">
        <v>1529</v>
      </c>
      <c r="I124" s="227"/>
      <c r="J124" s="228">
        <v>2183</v>
      </c>
      <c r="K124" s="227"/>
      <c r="L124" s="228">
        <v>34</v>
      </c>
      <c r="M124" s="227"/>
      <c r="N124" s="228">
        <v>169</v>
      </c>
      <c r="O124" s="364"/>
      <c r="P124" s="200"/>
      <c r="Q124" s="1345"/>
    </row>
    <row r="125" spans="1:17" ht="12.75" hidden="1" customHeight="1">
      <c r="A125" s="198"/>
      <c r="B125" s="200"/>
      <c r="C125" s="113"/>
      <c r="D125" s="796" t="s">
        <v>565</v>
      </c>
      <c r="E125" s="110"/>
      <c r="F125" s="228">
        <v>1052</v>
      </c>
      <c r="G125" s="227"/>
      <c r="H125" s="228">
        <v>1832</v>
      </c>
      <c r="I125" s="227"/>
      <c r="J125" s="228">
        <v>342</v>
      </c>
      <c r="K125" s="227"/>
      <c r="L125" s="228">
        <v>268</v>
      </c>
      <c r="M125" s="227"/>
      <c r="N125" s="228">
        <v>1043</v>
      </c>
      <c r="O125" s="364"/>
      <c r="P125" s="200"/>
      <c r="Q125" s="1345"/>
    </row>
    <row r="126" spans="1:17" ht="14.25" hidden="1" customHeight="1">
      <c r="A126" s="198"/>
      <c r="B126" s="200"/>
      <c r="C126" s="113"/>
      <c r="D126" s="796" t="s">
        <v>566</v>
      </c>
      <c r="E126" s="110"/>
      <c r="F126" s="228">
        <v>1472</v>
      </c>
      <c r="G126" s="227"/>
      <c r="H126" s="228">
        <v>2447</v>
      </c>
      <c r="I126" s="227"/>
      <c r="J126" s="228">
        <v>2525</v>
      </c>
      <c r="K126" s="227"/>
      <c r="L126" s="228">
        <v>302</v>
      </c>
      <c r="M126" s="227"/>
      <c r="N126" s="228">
        <v>1212</v>
      </c>
      <c r="O126" s="364"/>
      <c r="P126" s="200"/>
      <c r="Q126" s="1345"/>
    </row>
    <row r="127" spans="1:17" ht="2.25" hidden="1" customHeight="1">
      <c r="A127" s="198"/>
      <c r="B127" s="200"/>
      <c r="C127" s="1294"/>
      <c r="D127" s="1294"/>
      <c r="E127" s="110"/>
      <c r="F127" s="289"/>
      <c r="G127" s="289"/>
      <c r="H127" s="289"/>
      <c r="I127" s="289"/>
      <c r="J127" s="289"/>
      <c r="K127" s="289"/>
      <c r="L127" s="289"/>
      <c r="M127" s="289"/>
      <c r="N127" s="289"/>
      <c r="O127" s="364"/>
      <c r="P127" s="200"/>
      <c r="Q127" s="1345"/>
    </row>
    <row r="128" spans="1:17" ht="25.5" hidden="1" customHeight="1">
      <c r="A128" s="198"/>
      <c r="B128" s="200"/>
      <c r="C128" s="1294"/>
      <c r="D128" s="1708" t="s">
        <v>567</v>
      </c>
      <c r="E128" s="1708"/>
      <c r="F128" s="1708"/>
      <c r="G128" s="1708"/>
      <c r="H128" s="1708"/>
      <c r="I128" s="1708"/>
      <c r="J128" s="1708"/>
      <c r="K128" s="1708"/>
      <c r="L128" s="1708"/>
      <c r="M128" s="1708"/>
      <c r="N128" s="1708"/>
      <c r="O128" s="364"/>
      <c r="P128" s="200"/>
      <c r="Q128" s="1345"/>
    </row>
    <row r="129" spans="1:17" s="240" customFormat="1" ht="9.75" customHeight="1">
      <c r="A129" s="238"/>
      <c r="B129" s="239"/>
      <c r="C129" s="1704" t="s">
        <v>303</v>
      </c>
      <c r="D129" s="1705"/>
      <c r="E129" s="1705"/>
      <c r="F129" s="1705"/>
      <c r="G129" s="1705"/>
      <c r="H129" s="1705"/>
      <c r="I129" s="1705"/>
      <c r="J129" s="1705"/>
      <c r="K129" s="1705"/>
      <c r="L129" s="1705"/>
      <c r="M129" s="1705"/>
      <c r="N129" s="1705"/>
      <c r="O129" s="364"/>
      <c r="P129" s="239"/>
      <c r="Q129" s="1348"/>
    </row>
    <row r="130" spans="1:17" ht="12" customHeight="1">
      <c r="A130" s="198"/>
      <c r="B130" s="200"/>
      <c r="C130" s="236" t="s">
        <v>304</v>
      </c>
      <c r="D130" s="1294"/>
      <c r="E130" s="110"/>
      <c r="F130" s="372" t="s">
        <v>129</v>
      </c>
      <c r="G130" s="1295"/>
      <c r="H130" s="1295"/>
      <c r="I130" s="1295"/>
      <c r="J130" s="1295"/>
      <c r="K130" s="1295"/>
      <c r="L130" s="245"/>
      <c r="M130" s="245"/>
      <c r="N130" s="245"/>
      <c r="O130" s="364"/>
      <c r="P130" s="200"/>
      <c r="Q130" s="1345"/>
    </row>
    <row r="131" spans="1:17" ht="17.25" customHeight="1">
      <c r="A131" s="198"/>
      <c r="B131" s="200"/>
      <c r="C131" s="1707" t="s">
        <v>627</v>
      </c>
      <c r="D131" s="1707"/>
      <c r="E131" s="1707"/>
      <c r="F131" s="1707"/>
      <c r="G131" s="1707"/>
      <c r="H131" s="1707"/>
      <c r="I131" s="1707"/>
      <c r="J131" s="1707"/>
      <c r="K131" s="1707"/>
      <c r="L131" s="1707"/>
      <c r="M131" s="1707"/>
      <c r="N131" s="1707"/>
      <c r="O131" s="364"/>
      <c r="P131" s="200"/>
      <c r="Q131" s="1345"/>
    </row>
    <row r="132" spans="1:17" ht="13.5" customHeight="1">
      <c r="A132" s="198"/>
      <c r="B132" s="200"/>
      <c r="C132" s="714"/>
      <c r="D132" s="200"/>
      <c r="E132" s="244"/>
      <c r="F132" s="262"/>
      <c r="G132" s="262"/>
      <c r="H132" s="1638" t="s">
        <v>622</v>
      </c>
      <c r="I132" s="1638"/>
      <c r="J132" s="1638"/>
      <c r="K132" s="1638"/>
      <c r="L132" s="1638"/>
      <c r="M132" s="1638"/>
      <c r="N132" s="1638"/>
      <c r="O132" s="620">
        <v>9</v>
      </c>
      <c r="P132" s="200"/>
      <c r="Q132" s="1345"/>
    </row>
    <row r="133" spans="1:17" ht="15" customHeight="1">
      <c r="B133" s="714"/>
    </row>
    <row r="134" spans="1:17">
      <c r="B134" s="714"/>
      <c r="D134" s="199" t="s">
        <v>35</v>
      </c>
    </row>
    <row r="135" spans="1:17">
      <c r="B135" s="714"/>
    </row>
    <row r="136" spans="1:17">
      <c r="B136" s="714"/>
    </row>
    <row r="137" spans="1:17">
      <c r="B137" s="714"/>
    </row>
    <row r="138" spans="1:17">
      <c r="B138" s="714"/>
    </row>
    <row r="143" spans="1:17" ht="8.25" customHeight="1"/>
    <row r="145" spans="15:15" ht="9" customHeight="1">
      <c r="O145" s="219"/>
    </row>
    <row r="146" spans="15:15" ht="8.25" customHeight="1">
      <c r="O146" s="1279"/>
    </row>
    <row r="147" spans="15:15" ht="9.75" customHeight="1"/>
  </sheetData>
  <mergeCells count="21">
    <mergeCell ref="F83:L83"/>
    <mergeCell ref="C129:N129"/>
    <mergeCell ref="C88:D88"/>
    <mergeCell ref="C131:N131"/>
    <mergeCell ref="H132:N132"/>
    <mergeCell ref="C93:D93"/>
    <mergeCell ref="C98:D98"/>
    <mergeCell ref="C106:D106"/>
    <mergeCell ref="C111:D111"/>
    <mergeCell ref="C116:D116"/>
    <mergeCell ref="D128:N128"/>
    <mergeCell ref="R67:T67"/>
    <mergeCell ref="C70:D70"/>
    <mergeCell ref="J81:N81"/>
    <mergeCell ref="C33:D33"/>
    <mergeCell ref="D67:J67"/>
    <mergeCell ref="B1:D1"/>
    <mergeCell ref="C5:D6"/>
    <mergeCell ref="F6:J6"/>
    <mergeCell ref="L6:N6"/>
    <mergeCell ref="C7:D7"/>
  </mergeCells>
  <printOptions horizontalCentered="1"/>
  <pageMargins left="0.15748031496062992" right="0.15748031496062992" top="0.19685039370078741" bottom="0.19685039370078741" header="0" footer="0"/>
  <pageSetup paperSize="9" orientation="portrait" r:id="rId1"/>
  <headerFooter alignWithMargins="0"/>
  <drawing r:id="rId2"/>
</worksheet>
</file>

<file path=xl/worksheets/sheet8.xml><?xml version="1.0" encoding="utf-8"?>
<worksheet xmlns="http://schemas.openxmlformats.org/spreadsheetml/2006/main" xmlns:r="http://schemas.openxmlformats.org/officeDocument/2006/relationships">
  <sheetPr>
    <tabColor theme="5"/>
  </sheetPr>
  <dimension ref="A1:AF106"/>
  <sheetViews>
    <sheetView showRuler="0" zoomScaleNormal="100" workbookViewId="0"/>
  </sheetViews>
  <sheetFormatPr defaultRowHeight="12.75"/>
  <cols>
    <col min="1" max="1" width="1" style="127" customWidth="1"/>
    <col min="2" max="2" width="2.5703125" style="127" customWidth="1"/>
    <col min="3" max="3" width="1" style="127" customWidth="1"/>
    <col min="4" max="4" width="28.42578125" style="127" customWidth="1"/>
    <col min="5" max="5" width="0.28515625" style="127" customWidth="1"/>
    <col min="6" max="6" width="4.85546875" style="127" customWidth="1"/>
    <col min="7" max="7" width="0.28515625" style="127" customWidth="1"/>
    <col min="8" max="8" width="4.85546875" style="127" customWidth="1"/>
    <col min="9" max="9" width="0.28515625" style="127" customWidth="1"/>
    <col min="10" max="10" width="4.85546875" style="127" customWidth="1"/>
    <col min="11" max="11" width="0.28515625" style="127" customWidth="1"/>
    <col min="12" max="12" width="4.85546875" style="127" customWidth="1"/>
    <col min="13" max="13" width="0.42578125" style="127" customWidth="1"/>
    <col min="14" max="14" width="4.85546875" style="127" customWidth="1"/>
    <col min="15" max="15" width="0.28515625" style="127" customWidth="1"/>
    <col min="16" max="16" width="4.85546875" style="127" customWidth="1"/>
    <col min="17" max="17" width="0.28515625" style="127" customWidth="1"/>
    <col min="18" max="18" width="4.85546875" style="127" customWidth="1"/>
    <col min="19" max="19" width="0.28515625" style="127" customWidth="1"/>
    <col min="20" max="20" width="4.85546875" style="127" customWidth="1"/>
    <col min="21" max="21" width="0.28515625" style="127" customWidth="1"/>
    <col min="22" max="22" width="4.85546875" style="127" customWidth="1"/>
    <col min="23" max="23" width="0.28515625" style="127" customWidth="1"/>
    <col min="24" max="24" width="4.85546875" style="127" customWidth="1"/>
    <col min="25" max="25" width="0.28515625" style="127" customWidth="1"/>
    <col min="26" max="26" width="4.85546875" style="127" customWidth="1"/>
    <col min="27" max="27" width="0.28515625" style="127" customWidth="1"/>
    <col min="28" max="28" width="4.85546875" style="127" customWidth="1"/>
    <col min="29" max="29" width="0.28515625" style="127" customWidth="1"/>
    <col min="30" max="30" width="4.85546875" style="127" customWidth="1"/>
    <col min="31" max="31" width="2.5703125" style="127" customWidth="1"/>
    <col min="32" max="32" width="1" style="127" customWidth="1"/>
    <col min="33" max="16384" width="9.140625" style="127"/>
  </cols>
  <sheetData>
    <row r="1" spans="1:32" ht="13.5" customHeight="1">
      <c r="A1" s="4"/>
      <c r="B1" s="8"/>
      <c r="C1" s="8"/>
      <c r="D1" s="1713" t="s">
        <v>483</v>
      </c>
      <c r="E1" s="1713"/>
      <c r="F1" s="1713"/>
      <c r="G1" s="1713"/>
      <c r="H1" s="1713"/>
      <c r="I1" s="1713"/>
      <c r="J1" s="1713"/>
      <c r="K1" s="1713"/>
      <c r="L1" s="1713"/>
      <c r="M1" s="1713"/>
      <c r="N1" s="1713"/>
      <c r="O1" s="1713"/>
      <c r="P1" s="1713"/>
      <c r="Q1" s="1713"/>
      <c r="R1" s="1713"/>
      <c r="S1" s="1713"/>
      <c r="T1" s="1713"/>
      <c r="U1" s="1713"/>
      <c r="V1" s="1713"/>
      <c r="W1" s="1713"/>
      <c r="X1" s="1713"/>
      <c r="Y1" s="1713"/>
      <c r="Z1" s="1713"/>
      <c r="AA1" s="1713"/>
      <c r="AB1" s="1713"/>
      <c r="AC1" s="1713"/>
      <c r="AD1" s="1713"/>
      <c r="AE1" s="1713"/>
      <c r="AF1" s="4"/>
    </row>
    <row r="2" spans="1:32" ht="6" customHeight="1">
      <c r="A2" s="4"/>
      <c r="B2" s="1714"/>
      <c r="C2" s="1715"/>
      <c r="D2" s="1716"/>
      <c r="E2" s="8"/>
      <c r="F2" s="8"/>
      <c r="G2" s="8"/>
      <c r="H2" s="8"/>
      <c r="I2" s="8"/>
      <c r="J2" s="8"/>
      <c r="K2" s="8"/>
      <c r="L2" s="8"/>
      <c r="M2" s="8"/>
      <c r="N2" s="8"/>
      <c r="O2" s="8"/>
      <c r="P2" s="8"/>
      <c r="Q2" s="8"/>
      <c r="R2" s="8"/>
      <c r="S2" s="8"/>
      <c r="T2" s="8"/>
      <c r="U2" s="8"/>
      <c r="V2" s="8"/>
      <c r="W2" s="8"/>
      <c r="X2" s="8"/>
      <c r="Y2" s="8"/>
      <c r="Z2" s="8"/>
      <c r="AA2" s="8"/>
      <c r="AB2" s="8"/>
      <c r="AC2" s="8"/>
      <c r="AD2" s="8"/>
      <c r="AE2" s="8"/>
      <c r="AF2" s="4"/>
    </row>
    <row r="3" spans="1:32" ht="13.5" customHeight="1" thickBot="1">
      <c r="A3" s="4"/>
      <c r="B3" s="354"/>
      <c r="C3" s="8"/>
      <c r="D3" s="8"/>
      <c r="E3" s="8"/>
      <c r="F3" s="1452"/>
      <c r="G3" s="1452"/>
      <c r="H3" s="1452"/>
      <c r="I3" s="1452"/>
      <c r="J3" s="1452"/>
      <c r="K3" s="1452"/>
      <c r="L3" s="1452"/>
      <c r="M3" s="1452"/>
      <c r="N3" s="982"/>
      <c r="O3" s="1452"/>
      <c r="P3" s="1452"/>
      <c r="Q3" s="1452"/>
      <c r="R3" s="1452"/>
      <c r="S3" s="1452"/>
      <c r="T3" s="1452"/>
      <c r="U3" s="1452"/>
      <c r="V3" s="1452"/>
      <c r="W3" s="1452"/>
      <c r="X3" s="1452"/>
      <c r="Y3" s="1452"/>
      <c r="Z3" s="1452"/>
      <c r="AA3" s="1452"/>
      <c r="AB3" s="1452"/>
      <c r="AC3" s="1452"/>
      <c r="AD3" s="1452" t="s">
        <v>81</v>
      </c>
      <c r="AE3" s="8"/>
      <c r="AF3" s="4"/>
    </row>
    <row r="4" spans="1:32" s="12" customFormat="1" ht="13.5" customHeight="1" thickBot="1">
      <c r="A4" s="11"/>
      <c r="B4" s="353"/>
      <c r="C4" s="615" t="s">
        <v>263</v>
      </c>
      <c r="D4" s="983"/>
      <c r="E4" s="983"/>
      <c r="F4" s="983"/>
      <c r="G4" s="983"/>
      <c r="H4" s="983"/>
      <c r="I4" s="983"/>
      <c r="J4" s="983"/>
      <c r="K4" s="983"/>
      <c r="L4" s="983"/>
      <c r="M4" s="983"/>
      <c r="N4" s="983"/>
      <c r="O4" s="983"/>
      <c r="P4" s="983"/>
      <c r="Q4" s="983"/>
      <c r="R4" s="983"/>
      <c r="S4" s="983"/>
      <c r="T4" s="983"/>
      <c r="U4" s="983"/>
      <c r="V4" s="983"/>
      <c r="W4" s="983"/>
      <c r="X4" s="983"/>
      <c r="Y4" s="983"/>
      <c r="Z4" s="983"/>
      <c r="AA4" s="983"/>
      <c r="AB4" s="983"/>
      <c r="AC4" s="983"/>
      <c r="AD4" s="984"/>
      <c r="AE4" s="8"/>
      <c r="AF4" s="11"/>
    </row>
    <row r="5" spans="1:32" ht="4.5" customHeight="1">
      <c r="A5" s="4"/>
      <c r="B5" s="354"/>
      <c r="C5" s="1717" t="s">
        <v>86</v>
      </c>
      <c r="D5" s="1717"/>
      <c r="E5" s="1456"/>
      <c r="F5" s="1718"/>
      <c r="G5" s="1718"/>
      <c r="H5" s="1718"/>
      <c r="I5" s="1718"/>
      <c r="J5" s="1718"/>
      <c r="K5" s="1718"/>
      <c r="L5" s="1718"/>
      <c r="M5" s="1718"/>
      <c r="N5" s="1718"/>
      <c r="O5" s="1718"/>
      <c r="P5" s="1718"/>
      <c r="Q5" s="1718"/>
      <c r="R5" s="1718"/>
      <c r="S5" s="1718"/>
      <c r="T5" s="1718"/>
      <c r="U5" s="1718"/>
      <c r="V5" s="1718"/>
      <c r="W5" s="1718"/>
      <c r="X5" s="1718"/>
      <c r="Y5" s="1456"/>
      <c r="Z5" s="1456"/>
      <c r="AA5" s="1456"/>
      <c r="AB5" s="1456"/>
      <c r="AC5" s="1456"/>
      <c r="AD5" s="1456"/>
      <c r="AE5" s="8"/>
      <c r="AF5" s="4"/>
    </row>
    <row r="6" spans="1:32" ht="12" customHeight="1">
      <c r="A6" s="4"/>
      <c r="B6" s="354"/>
      <c r="C6" s="1717"/>
      <c r="D6" s="1717"/>
      <c r="E6" s="1460"/>
      <c r="F6" s="1719">
        <v>2012</v>
      </c>
      <c r="G6" s="1719"/>
      <c r="H6" s="1719"/>
      <c r="I6" s="1719"/>
      <c r="J6" s="1719"/>
      <c r="K6" s="1719"/>
      <c r="L6" s="1719"/>
      <c r="M6" s="1719"/>
      <c r="N6" s="1719"/>
      <c r="O6" s="1719"/>
      <c r="P6" s="1719"/>
      <c r="Q6" s="1719"/>
      <c r="R6" s="1719"/>
      <c r="S6" s="985"/>
      <c r="T6" s="1719">
        <v>2013</v>
      </c>
      <c r="U6" s="1719"/>
      <c r="V6" s="1719"/>
      <c r="W6" s="1719"/>
      <c r="X6" s="1719"/>
      <c r="Y6" s="1719"/>
      <c r="Z6" s="1719"/>
      <c r="AA6" s="1719"/>
      <c r="AB6" s="1719"/>
      <c r="AC6" s="1719"/>
      <c r="AD6" s="1719"/>
      <c r="AE6" s="8"/>
      <c r="AF6" s="4"/>
    </row>
    <row r="7" spans="1:32">
      <c r="A7" s="4"/>
      <c r="B7" s="354"/>
      <c r="C7" s="1461"/>
      <c r="D7" s="1461"/>
      <c r="E7" s="16"/>
      <c r="F7" s="1453" t="s">
        <v>123</v>
      </c>
      <c r="G7" s="1460"/>
      <c r="H7" s="986" t="s">
        <v>122</v>
      </c>
      <c r="I7" s="1460"/>
      <c r="J7" s="986" t="s">
        <v>121</v>
      </c>
      <c r="K7" s="1460"/>
      <c r="L7" s="986" t="s">
        <v>120</v>
      </c>
      <c r="M7" s="1460"/>
      <c r="N7" s="986" t="s">
        <v>119</v>
      </c>
      <c r="O7" s="1460"/>
      <c r="P7" s="986" t="s">
        <v>118</v>
      </c>
      <c r="Q7" s="1460"/>
      <c r="R7" s="986" t="s">
        <v>117</v>
      </c>
      <c r="S7" s="1460"/>
      <c r="T7" s="986" t="s">
        <v>116</v>
      </c>
      <c r="U7" s="1460"/>
      <c r="V7" s="986" t="s">
        <v>127</v>
      </c>
      <c r="W7" s="1460"/>
      <c r="X7" s="986" t="s">
        <v>126</v>
      </c>
      <c r="Y7" s="1460"/>
      <c r="Z7" s="986" t="s">
        <v>125</v>
      </c>
      <c r="AA7" s="1460"/>
      <c r="AB7" s="986" t="s">
        <v>124</v>
      </c>
      <c r="AC7" s="1460"/>
      <c r="AD7" s="986" t="s">
        <v>123</v>
      </c>
      <c r="AE7" s="1456"/>
      <c r="AF7" s="4"/>
    </row>
    <row r="8" spans="1:32" ht="3" customHeight="1">
      <c r="A8" s="4"/>
      <c r="B8" s="354"/>
      <c r="C8" s="1461"/>
      <c r="D8" s="1461"/>
      <c r="E8" s="16"/>
      <c r="F8" s="8"/>
      <c r="G8" s="8"/>
      <c r="H8" s="889"/>
      <c r="I8" s="8"/>
      <c r="J8" s="889"/>
      <c r="K8" s="8"/>
      <c r="L8" s="889"/>
      <c r="M8" s="8"/>
      <c r="N8" s="889"/>
      <c r="O8" s="8"/>
      <c r="P8" s="889"/>
      <c r="Q8" s="8"/>
      <c r="R8" s="889"/>
      <c r="S8" s="8"/>
      <c r="T8" s="889"/>
      <c r="U8" s="8"/>
      <c r="V8" s="889"/>
      <c r="W8" s="8"/>
      <c r="X8" s="889"/>
      <c r="Y8" s="8"/>
      <c r="Z8" s="889"/>
      <c r="AA8" s="8"/>
      <c r="AB8" s="889"/>
      <c r="AC8" s="8"/>
      <c r="AD8" s="889"/>
      <c r="AE8" s="1456"/>
      <c r="AF8" s="4"/>
    </row>
    <row r="9" spans="1:32" s="894" customFormat="1" ht="12" customHeight="1">
      <c r="A9" s="126"/>
      <c r="B9" s="355"/>
      <c r="C9" s="1649" t="s">
        <v>76</v>
      </c>
      <c r="D9" s="1649"/>
      <c r="E9" s="987"/>
      <c r="F9" s="988">
        <v>56165</v>
      </c>
      <c r="G9" s="988"/>
      <c r="H9" s="989">
        <v>62167</v>
      </c>
      <c r="I9" s="988"/>
      <c r="J9" s="989">
        <v>60440</v>
      </c>
      <c r="K9" s="988"/>
      <c r="L9" s="989">
        <v>74788</v>
      </c>
      <c r="M9" s="988"/>
      <c r="N9" s="989">
        <v>75742</v>
      </c>
      <c r="O9" s="988"/>
      <c r="P9" s="989">
        <v>69871</v>
      </c>
      <c r="Q9" s="988"/>
      <c r="R9" s="989">
        <v>54196</v>
      </c>
      <c r="S9" s="988"/>
      <c r="T9" s="989">
        <v>74521</v>
      </c>
      <c r="U9" s="988"/>
      <c r="V9" s="989">
        <v>57112</v>
      </c>
      <c r="W9" s="988"/>
      <c r="X9" s="989">
        <v>63494</v>
      </c>
      <c r="Y9" s="988"/>
      <c r="Z9" s="989">
        <v>57992</v>
      </c>
      <c r="AA9" s="988"/>
      <c r="AB9" s="989">
        <v>54566</v>
      </c>
      <c r="AC9" s="988"/>
      <c r="AD9" s="989">
        <v>52587</v>
      </c>
      <c r="AE9" s="895"/>
      <c r="AF9" s="126"/>
    </row>
    <row r="10" spans="1:32" s="978" customFormat="1" ht="11.25" customHeight="1">
      <c r="A10" s="990"/>
      <c r="B10" s="991"/>
      <c r="C10" s="992"/>
      <c r="D10" s="771" t="s">
        <v>234</v>
      </c>
      <c r="E10" s="220"/>
      <c r="F10" s="221">
        <v>19827</v>
      </c>
      <c r="G10" s="1451"/>
      <c r="H10" s="241">
        <v>21784</v>
      </c>
      <c r="I10" s="1451"/>
      <c r="J10" s="241">
        <v>21123</v>
      </c>
      <c r="K10" s="1451"/>
      <c r="L10" s="241">
        <v>26585</v>
      </c>
      <c r="M10" s="1451"/>
      <c r="N10" s="241">
        <v>25395</v>
      </c>
      <c r="O10" s="1451"/>
      <c r="P10" s="241">
        <v>23124</v>
      </c>
      <c r="Q10" s="1451"/>
      <c r="R10" s="241">
        <v>18619</v>
      </c>
      <c r="S10" s="1451"/>
      <c r="T10" s="241">
        <v>24870</v>
      </c>
      <c r="U10" s="1451"/>
      <c r="V10" s="241">
        <v>19826</v>
      </c>
      <c r="W10" s="1451"/>
      <c r="X10" s="241">
        <v>21755</v>
      </c>
      <c r="Y10" s="1451"/>
      <c r="Z10" s="241">
        <v>20089</v>
      </c>
      <c r="AA10" s="1451"/>
      <c r="AB10" s="241">
        <v>18938</v>
      </c>
      <c r="AC10" s="1451"/>
      <c r="AD10" s="241">
        <v>18621</v>
      </c>
      <c r="AE10" s="993"/>
      <c r="AF10" s="990"/>
    </row>
    <row r="11" spans="1:32" s="978" customFormat="1" ht="11.25" customHeight="1">
      <c r="A11" s="990"/>
      <c r="B11" s="991"/>
      <c r="C11" s="992"/>
      <c r="D11" s="771" t="s">
        <v>235</v>
      </c>
      <c r="E11" s="220"/>
      <c r="F11" s="221">
        <v>11771</v>
      </c>
      <c r="G11" s="1451"/>
      <c r="H11" s="241">
        <v>12973</v>
      </c>
      <c r="I11" s="1451"/>
      <c r="J11" s="241">
        <v>13101</v>
      </c>
      <c r="K11" s="1451"/>
      <c r="L11" s="241">
        <v>16218</v>
      </c>
      <c r="M11" s="1451"/>
      <c r="N11" s="241">
        <v>15577</v>
      </c>
      <c r="O11" s="1451"/>
      <c r="P11" s="241">
        <v>14033</v>
      </c>
      <c r="Q11" s="1451"/>
      <c r="R11" s="241">
        <v>11060</v>
      </c>
      <c r="S11" s="1451"/>
      <c r="T11" s="241">
        <v>15261</v>
      </c>
      <c r="U11" s="1451"/>
      <c r="V11" s="241">
        <v>11427</v>
      </c>
      <c r="W11" s="1451"/>
      <c r="X11" s="241">
        <v>12806</v>
      </c>
      <c r="Y11" s="1451"/>
      <c r="Z11" s="241">
        <v>11786</v>
      </c>
      <c r="AA11" s="1451"/>
      <c r="AB11" s="241">
        <v>10703</v>
      </c>
      <c r="AC11" s="1451"/>
      <c r="AD11" s="241">
        <v>10856</v>
      </c>
      <c r="AE11" s="993"/>
      <c r="AF11" s="990"/>
    </row>
    <row r="12" spans="1:32" s="978" customFormat="1" ht="11.25" customHeight="1">
      <c r="A12" s="990"/>
      <c r="B12" s="991"/>
      <c r="C12" s="992"/>
      <c r="D12" s="771" t="s">
        <v>236</v>
      </c>
      <c r="E12" s="220"/>
      <c r="F12" s="221">
        <v>14604</v>
      </c>
      <c r="G12" s="1451"/>
      <c r="H12" s="241">
        <v>15454</v>
      </c>
      <c r="I12" s="1451"/>
      <c r="J12" s="241">
        <v>15695</v>
      </c>
      <c r="K12" s="1451"/>
      <c r="L12" s="241">
        <v>18489</v>
      </c>
      <c r="M12" s="1451"/>
      <c r="N12" s="241">
        <v>18142</v>
      </c>
      <c r="O12" s="1451"/>
      <c r="P12" s="241">
        <v>16257</v>
      </c>
      <c r="Q12" s="1451"/>
      <c r="R12" s="241">
        <v>13473</v>
      </c>
      <c r="S12" s="1451"/>
      <c r="T12" s="241">
        <v>19689</v>
      </c>
      <c r="U12" s="1451"/>
      <c r="V12" s="241">
        <v>15297</v>
      </c>
      <c r="W12" s="1451"/>
      <c r="X12" s="241">
        <v>18142</v>
      </c>
      <c r="Y12" s="1451"/>
      <c r="Z12" s="241">
        <v>15768</v>
      </c>
      <c r="AA12" s="1451"/>
      <c r="AB12" s="241">
        <v>15302</v>
      </c>
      <c r="AC12" s="1451"/>
      <c r="AD12" s="241">
        <v>13908</v>
      </c>
      <c r="AE12" s="993"/>
      <c r="AF12" s="990"/>
    </row>
    <row r="13" spans="1:32" s="978" customFormat="1" ht="11.25" customHeight="1">
      <c r="A13" s="990"/>
      <c r="B13" s="991"/>
      <c r="C13" s="992"/>
      <c r="D13" s="771" t="s">
        <v>237</v>
      </c>
      <c r="E13" s="220"/>
      <c r="F13" s="221">
        <v>4850</v>
      </c>
      <c r="G13" s="1451"/>
      <c r="H13" s="241">
        <v>6340</v>
      </c>
      <c r="I13" s="1451"/>
      <c r="J13" s="241">
        <v>5293</v>
      </c>
      <c r="K13" s="1451"/>
      <c r="L13" s="241">
        <v>6396</v>
      </c>
      <c r="M13" s="1451"/>
      <c r="N13" s="241">
        <v>7422</v>
      </c>
      <c r="O13" s="1451"/>
      <c r="P13" s="241">
        <v>5797</v>
      </c>
      <c r="Q13" s="1451"/>
      <c r="R13" s="241">
        <v>4687</v>
      </c>
      <c r="S13" s="1451"/>
      <c r="T13" s="241">
        <v>6583</v>
      </c>
      <c r="U13" s="1451"/>
      <c r="V13" s="241">
        <v>4794</v>
      </c>
      <c r="W13" s="1451"/>
      <c r="X13" s="241">
        <v>5181</v>
      </c>
      <c r="Y13" s="1451"/>
      <c r="Z13" s="241">
        <v>4676</v>
      </c>
      <c r="AA13" s="1451"/>
      <c r="AB13" s="241">
        <v>4358</v>
      </c>
      <c r="AC13" s="1451"/>
      <c r="AD13" s="241">
        <v>4315</v>
      </c>
      <c r="AE13" s="993"/>
      <c r="AF13" s="990"/>
    </row>
    <row r="14" spans="1:32" s="978" customFormat="1" ht="11.25" customHeight="1">
      <c r="A14" s="990"/>
      <c r="B14" s="991"/>
      <c r="C14" s="992"/>
      <c r="D14" s="771" t="s">
        <v>238</v>
      </c>
      <c r="E14" s="220"/>
      <c r="F14" s="221">
        <v>2904</v>
      </c>
      <c r="G14" s="1451"/>
      <c r="H14" s="241">
        <v>3022</v>
      </c>
      <c r="I14" s="1451"/>
      <c r="J14" s="241">
        <v>2781</v>
      </c>
      <c r="K14" s="1451"/>
      <c r="L14" s="241">
        <v>4187</v>
      </c>
      <c r="M14" s="1451"/>
      <c r="N14" s="241">
        <v>5792</v>
      </c>
      <c r="O14" s="1451"/>
      <c r="P14" s="241">
        <v>7641</v>
      </c>
      <c r="Q14" s="1451"/>
      <c r="R14" s="241">
        <v>4198</v>
      </c>
      <c r="S14" s="1451"/>
      <c r="T14" s="241">
        <v>4718</v>
      </c>
      <c r="U14" s="1451"/>
      <c r="V14" s="241">
        <v>3284</v>
      </c>
      <c r="W14" s="1451"/>
      <c r="X14" s="241">
        <v>3137</v>
      </c>
      <c r="Y14" s="1451"/>
      <c r="Z14" s="241">
        <v>3118</v>
      </c>
      <c r="AA14" s="1451"/>
      <c r="AB14" s="241">
        <v>2840</v>
      </c>
      <c r="AC14" s="1451"/>
      <c r="AD14" s="241">
        <v>2535</v>
      </c>
      <c r="AE14" s="993"/>
      <c r="AF14" s="990"/>
    </row>
    <row r="15" spans="1:32" s="978" customFormat="1" ht="11.25" customHeight="1">
      <c r="A15" s="990"/>
      <c r="B15" s="991"/>
      <c r="C15" s="992"/>
      <c r="D15" s="771" t="s">
        <v>165</v>
      </c>
      <c r="E15" s="220"/>
      <c r="F15" s="221">
        <v>1020</v>
      </c>
      <c r="G15" s="1451"/>
      <c r="H15" s="241">
        <v>1098</v>
      </c>
      <c r="I15" s="1451"/>
      <c r="J15" s="241">
        <v>1045</v>
      </c>
      <c r="K15" s="1451"/>
      <c r="L15" s="241">
        <v>1384</v>
      </c>
      <c r="M15" s="1451"/>
      <c r="N15" s="241">
        <v>1840</v>
      </c>
      <c r="O15" s="1451"/>
      <c r="P15" s="241">
        <v>1469</v>
      </c>
      <c r="Q15" s="1451"/>
      <c r="R15" s="241">
        <v>1172</v>
      </c>
      <c r="S15" s="1451"/>
      <c r="T15" s="241">
        <v>1816</v>
      </c>
      <c r="U15" s="1451"/>
      <c r="V15" s="241">
        <v>1273</v>
      </c>
      <c r="W15" s="1451"/>
      <c r="X15" s="241">
        <v>1330</v>
      </c>
      <c r="Y15" s="1451"/>
      <c r="Z15" s="241">
        <v>1432</v>
      </c>
      <c r="AA15" s="1451"/>
      <c r="AB15" s="241">
        <v>1330</v>
      </c>
      <c r="AC15" s="1451"/>
      <c r="AD15" s="241">
        <v>1366</v>
      </c>
      <c r="AE15" s="993"/>
      <c r="AF15" s="990"/>
    </row>
    <row r="16" spans="1:32" s="978" customFormat="1" ht="11.25" customHeight="1">
      <c r="A16" s="990"/>
      <c r="B16" s="991"/>
      <c r="C16" s="992"/>
      <c r="D16" s="771" t="s">
        <v>166</v>
      </c>
      <c r="E16" s="222"/>
      <c r="F16" s="221">
        <v>1189</v>
      </c>
      <c r="G16" s="1451"/>
      <c r="H16" s="241">
        <v>1496</v>
      </c>
      <c r="I16" s="1451"/>
      <c r="J16" s="241">
        <v>1402</v>
      </c>
      <c r="K16" s="1451"/>
      <c r="L16" s="241">
        <v>1529</v>
      </c>
      <c r="M16" s="1451"/>
      <c r="N16" s="241">
        <v>1574</v>
      </c>
      <c r="O16" s="1451"/>
      <c r="P16" s="241">
        <v>1550</v>
      </c>
      <c r="Q16" s="1451"/>
      <c r="R16" s="241">
        <v>987</v>
      </c>
      <c r="S16" s="1451"/>
      <c r="T16" s="241">
        <v>1584</v>
      </c>
      <c r="U16" s="1451"/>
      <c r="V16" s="241">
        <v>1211</v>
      </c>
      <c r="W16" s="1451"/>
      <c r="X16" s="241">
        <v>1143</v>
      </c>
      <c r="Y16" s="1451"/>
      <c r="Z16" s="241">
        <v>1123</v>
      </c>
      <c r="AA16" s="1451"/>
      <c r="AB16" s="241">
        <v>1095</v>
      </c>
      <c r="AC16" s="1451"/>
      <c r="AD16" s="241">
        <v>986</v>
      </c>
      <c r="AE16" s="993"/>
      <c r="AF16" s="990"/>
    </row>
    <row r="17" spans="1:32" s="978" customFormat="1" ht="4.5" customHeight="1">
      <c r="A17" s="990"/>
      <c r="B17" s="991"/>
      <c r="C17" s="1450"/>
      <c r="D17" s="277"/>
      <c r="E17" s="994"/>
      <c r="F17" s="1451"/>
      <c r="G17" s="1451"/>
      <c r="H17" s="995"/>
      <c r="I17" s="1451"/>
      <c r="J17" s="995"/>
      <c r="K17" s="1451"/>
      <c r="L17" s="995"/>
      <c r="M17" s="1451"/>
      <c r="N17" s="995"/>
      <c r="O17" s="1451"/>
      <c r="P17" s="995"/>
      <c r="Q17" s="1451"/>
      <c r="R17" s="995"/>
      <c r="S17" s="1451"/>
      <c r="T17" s="995"/>
      <c r="U17" s="1451"/>
      <c r="V17" s="995"/>
      <c r="W17" s="1451"/>
      <c r="X17" s="995"/>
      <c r="Y17" s="1451"/>
      <c r="Z17" s="995"/>
      <c r="AA17" s="1451"/>
      <c r="AB17" s="995"/>
      <c r="AC17" s="1451"/>
      <c r="AD17" s="995"/>
      <c r="AE17" s="993"/>
      <c r="AF17" s="990"/>
    </row>
    <row r="18" spans="1:32" s="1001" customFormat="1" ht="10.5" customHeight="1">
      <c r="A18" s="996"/>
      <c r="B18" s="997"/>
      <c r="C18" s="1649" t="s">
        <v>442</v>
      </c>
      <c r="D18" s="1649"/>
      <c r="E18" s="987"/>
      <c r="F18" s="998"/>
      <c r="G18" s="998"/>
      <c r="H18" s="999"/>
      <c r="I18" s="998"/>
      <c r="J18" s="999"/>
      <c r="K18" s="998"/>
      <c r="L18" s="999"/>
      <c r="M18" s="998"/>
      <c r="N18" s="999"/>
      <c r="O18" s="998"/>
      <c r="P18" s="999"/>
      <c r="Q18" s="998"/>
      <c r="R18" s="999"/>
      <c r="S18" s="998"/>
      <c r="T18" s="999"/>
      <c r="U18" s="998"/>
      <c r="V18" s="999"/>
      <c r="W18" s="998"/>
      <c r="X18" s="999"/>
      <c r="Y18" s="998"/>
      <c r="Z18" s="999"/>
      <c r="AA18" s="998"/>
      <c r="AB18" s="999"/>
      <c r="AC18" s="998"/>
      <c r="AD18" s="999"/>
      <c r="AE18" s="1000"/>
      <c r="AF18" s="996"/>
    </row>
    <row r="19" spans="1:32" s="978" customFormat="1" ht="12" customHeight="1">
      <c r="A19" s="990"/>
      <c r="B19" s="991"/>
      <c r="C19" s="992"/>
      <c r="D19" s="322" t="s">
        <v>502</v>
      </c>
      <c r="E19" s="1002"/>
      <c r="F19" s="221">
        <v>9581</v>
      </c>
      <c r="G19" s="1451"/>
      <c r="H19" s="241">
        <v>8309</v>
      </c>
      <c r="I19" s="1451"/>
      <c r="J19" s="241">
        <v>7732</v>
      </c>
      <c r="K19" s="1451"/>
      <c r="L19" s="241">
        <v>9184</v>
      </c>
      <c r="M19" s="1451"/>
      <c r="N19" s="241">
        <v>11376</v>
      </c>
      <c r="O19" s="1451"/>
      <c r="P19" s="241">
        <v>11175</v>
      </c>
      <c r="Q19" s="1451"/>
      <c r="R19" s="241">
        <v>7836</v>
      </c>
      <c r="S19" s="1451"/>
      <c r="T19" s="241">
        <v>10736</v>
      </c>
      <c r="U19" s="1451"/>
      <c r="V19" s="241">
        <v>8224</v>
      </c>
      <c r="W19" s="1451"/>
      <c r="X19" s="241">
        <v>9318</v>
      </c>
      <c r="Y19" s="1451"/>
      <c r="Z19" s="241">
        <v>8300</v>
      </c>
      <c r="AA19" s="1451"/>
      <c r="AB19" s="241">
        <v>7720</v>
      </c>
      <c r="AC19" s="1451"/>
      <c r="AD19" s="241">
        <v>9712</v>
      </c>
      <c r="AE19" s="993"/>
      <c r="AF19" s="990"/>
    </row>
    <row r="20" spans="1:32" s="978" customFormat="1" ht="12" customHeight="1">
      <c r="A20" s="990"/>
      <c r="B20" s="991"/>
      <c r="C20" s="992"/>
      <c r="D20" s="322" t="s">
        <v>503</v>
      </c>
      <c r="E20" s="1002"/>
      <c r="F20" s="221">
        <v>4926</v>
      </c>
      <c r="G20" s="1451"/>
      <c r="H20" s="241">
        <v>4739</v>
      </c>
      <c r="I20" s="1451"/>
      <c r="J20" s="241">
        <v>4461</v>
      </c>
      <c r="K20" s="1451"/>
      <c r="L20" s="241">
        <v>5308</v>
      </c>
      <c r="M20" s="1451"/>
      <c r="N20" s="241">
        <v>7348</v>
      </c>
      <c r="O20" s="1451"/>
      <c r="P20" s="241">
        <v>7364</v>
      </c>
      <c r="Q20" s="1451"/>
      <c r="R20" s="241">
        <v>4761</v>
      </c>
      <c r="S20" s="1451"/>
      <c r="T20" s="241">
        <v>6799</v>
      </c>
      <c r="U20" s="1451"/>
      <c r="V20" s="241">
        <v>5669</v>
      </c>
      <c r="W20" s="1451"/>
      <c r="X20" s="241">
        <v>7337</v>
      </c>
      <c r="Y20" s="1451"/>
      <c r="Z20" s="241">
        <v>5775</v>
      </c>
      <c r="AA20" s="1451"/>
      <c r="AB20" s="241">
        <v>5343</v>
      </c>
      <c r="AC20" s="1451"/>
      <c r="AD20" s="241">
        <v>4801</v>
      </c>
      <c r="AE20" s="993"/>
      <c r="AF20" s="990"/>
    </row>
    <row r="21" spans="1:32" s="978" customFormat="1" ht="12" customHeight="1">
      <c r="A21" s="990"/>
      <c r="B21" s="991"/>
      <c r="C21" s="992"/>
      <c r="D21" s="322" t="s">
        <v>505</v>
      </c>
      <c r="E21" s="1002"/>
      <c r="F21" s="221">
        <v>4441</v>
      </c>
      <c r="G21" s="1451"/>
      <c r="H21" s="241">
        <v>4885</v>
      </c>
      <c r="I21" s="1451"/>
      <c r="J21" s="241">
        <v>4652</v>
      </c>
      <c r="K21" s="1451"/>
      <c r="L21" s="241">
        <v>5556</v>
      </c>
      <c r="M21" s="1451"/>
      <c r="N21" s="241">
        <v>6330</v>
      </c>
      <c r="O21" s="1451"/>
      <c r="P21" s="241">
        <v>5607</v>
      </c>
      <c r="Q21" s="1451"/>
      <c r="R21" s="241">
        <v>4531</v>
      </c>
      <c r="S21" s="1451"/>
      <c r="T21" s="241">
        <v>6513</v>
      </c>
      <c r="U21" s="1451"/>
      <c r="V21" s="241">
        <v>4472</v>
      </c>
      <c r="W21" s="1451"/>
      <c r="X21" s="241">
        <v>4680</v>
      </c>
      <c r="Y21" s="1451"/>
      <c r="Z21" s="241">
        <v>4869</v>
      </c>
      <c r="AA21" s="1451"/>
      <c r="AB21" s="241">
        <v>4653</v>
      </c>
      <c r="AC21" s="1451"/>
      <c r="AD21" s="241">
        <v>3969</v>
      </c>
      <c r="AE21" s="993"/>
      <c r="AF21" s="990"/>
    </row>
    <row r="22" spans="1:32" s="978" customFormat="1" ht="12" customHeight="1">
      <c r="A22" s="990"/>
      <c r="B22" s="991"/>
      <c r="C22" s="992"/>
      <c r="D22" s="322" t="s">
        <v>569</v>
      </c>
      <c r="E22" s="222"/>
      <c r="F22" s="221">
        <v>5090</v>
      </c>
      <c r="G22" s="1451"/>
      <c r="H22" s="241">
        <v>5403</v>
      </c>
      <c r="I22" s="1451"/>
      <c r="J22" s="241">
        <v>4885</v>
      </c>
      <c r="K22" s="1451"/>
      <c r="L22" s="241">
        <v>5313</v>
      </c>
      <c r="M22" s="1451"/>
      <c r="N22" s="241">
        <v>6483</v>
      </c>
      <c r="O22" s="1451"/>
      <c r="P22" s="241">
        <v>6230</v>
      </c>
      <c r="Q22" s="1451"/>
      <c r="R22" s="241">
        <v>5895</v>
      </c>
      <c r="S22" s="1451"/>
      <c r="T22" s="241">
        <v>7267</v>
      </c>
      <c r="U22" s="1451"/>
      <c r="V22" s="241">
        <v>5383</v>
      </c>
      <c r="W22" s="1451"/>
      <c r="X22" s="241">
        <v>5742</v>
      </c>
      <c r="Y22" s="1451"/>
      <c r="Z22" s="241">
        <v>4833</v>
      </c>
      <c r="AA22" s="1451"/>
      <c r="AB22" s="241">
        <v>4704</v>
      </c>
      <c r="AC22" s="1451"/>
      <c r="AD22" s="241">
        <v>3797</v>
      </c>
      <c r="AE22" s="993"/>
      <c r="AF22" s="990"/>
    </row>
    <row r="23" spans="1:32" s="978" customFormat="1" ht="11.25" customHeight="1">
      <c r="A23" s="990"/>
      <c r="B23" s="991"/>
      <c r="C23" s="992"/>
      <c r="D23" s="322" t="s">
        <v>531</v>
      </c>
      <c r="E23" s="1002"/>
      <c r="F23" s="221">
        <v>3907</v>
      </c>
      <c r="G23" s="1451"/>
      <c r="H23" s="241">
        <v>4242</v>
      </c>
      <c r="I23" s="1451"/>
      <c r="J23" s="241">
        <v>4273</v>
      </c>
      <c r="K23" s="1451"/>
      <c r="L23" s="241">
        <v>5221</v>
      </c>
      <c r="M23" s="1451"/>
      <c r="N23" s="241">
        <v>5799</v>
      </c>
      <c r="O23" s="1451"/>
      <c r="P23" s="241">
        <v>5052</v>
      </c>
      <c r="Q23" s="1451"/>
      <c r="R23" s="241">
        <v>3462</v>
      </c>
      <c r="S23" s="1451"/>
      <c r="T23" s="241">
        <v>5752</v>
      </c>
      <c r="U23" s="1451"/>
      <c r="V23" s="241">
        <v>4525</v>
      </c>
      <c r="W23" s="1451"/>
      <c r="X23" s="241">
        <v>4854</v>
      </c>
      <c r="Y23" s="1451"/>
      <c r="Z23" s="241">
        <v>4457</v>
      </c>
      <c r="AA23" s="1451"/>
      <c r="AB23" s="241">
        <v>4327</v>
      </c>
      <c r="AC23" s="1451"/>
      <c r="AD23" s="241">
        <v>3774</v>
      </c>
      <c r="AE23" s="993"/>
      <c r="AF23" s="990"/>
    </row>
    <row r="24" spans="1:32" s="978" customFormat="1" ht="12" hidden="1" customHeight="1">
      <c r="A24" s="990"/>
      <c r="B24" s="991"/>
      <c r="C24" s="992"/>
      <c r="D24" s="322" t="s">
        <v>570</v>
      </c>
      <c r="E24" s="1002"/>
      <c r="F24" s="221">
        <v>4369</v>
      </c>
      <c r="G24" s="1451"/>
      <c r="H24" s="241">
        <v>4375</v>
      </c>
      <c r="I24" s="1451"/>
      <c r="J24" s="241">
        <v>4169</v>
      </c>
      <c r="K24" s="1451"/>
      <c r="L24" s="241">
        <v>4749</v>
      </c>
      <c r="M24" s="1451"/>
      <c r="N24" s="241">
        <v>5588</v>
      </c>
      <c r="O24" s="1451"/>
      <c r="P24" s="241">
        <v>5453</v>
      </c>
      <c r="Q24" s="1451"/>
      <c r="R24" s="241">
        <v>4416</v>
      </c>
      <c r="S24" s="1451"/>
      <c r="T24" s="241">
        <v>5500</v>
      </c>
      <c r="U24" s="1451"/>
      <c r="V24" s="241">
        <v>4572</v>
      </c>
      <c r="W24" s="1451"/>
      <c r="X24" s="241">
        <v>5824</v>
      </c>
      <c r="Y24" s="1451"/>
      <c r="Z24" s="241">
        <v>4621</v>
      </c>
      <c r="AA24" s="1451"/>
      <c r="AB24" s="241">
        <v>4225</v>
      </c>
      <c r="AC24" s="1451"/>
      <c r="AD24" s="241">
        <v>3627</v>
      </c>
      <c r="AE24" s="993"/>
      <c r="AF24" s="990"/>
    </row>
    <row r="25" spans="1:32" s="978" customFormat="1" ht="12" hidden="1" customHeight="1">
      <c r="A25" s="990"/>
      <c r="B25" s="991"/>
      <c r="C25" s="992"/>
      <c r="D25" s="322" t="s">
        <v>506</v>
      </c>
      <c r="E25" s="222"/>
      <c r="F25" s="221">
        <v>1904</v>
      </c>
      <c r="G25" s="1451"/>
      <c r="H25" s="241">
        <v>1897</v>
      </c>
      <c r="I25" s="1451"/>
      <c r="J25" s="241">
        <v>2029</v>
      </c>
      <c r="K25" s="1451"/>
      <c r="L25" s="241">
        <v>2351</v>
      </c>
      <c r="M25" s="1451"/>
      <c r="N25" s="241">
        <v>2469</v>
      </c>
      <c r="O25" s="1451"/>
      <c r="P25" s="241">
        <v>2242</v>
      </c>
      <c r="Q25" s="1451"/>
      <c r="R25" s="241">
        <v>1786</v>
      </c>
      <c r="S25" s="1451"/>
      <c r="T25" s="241">
        <v>2358</v>
      </c>
      <c r="U25" s="1451"/>
      <c r="V25" s="241">
        <v>1936</v>
      </c>
      <c r="W25" s="1451"/>
      <c r="X25" s="241">
        <v>2369</v>
      </c>
      <c r="Y25" s="1451"/>
      <c r="Z25" s="241">
        <v>2138</v>
      </c>
      <c r="AA25" s="1451"/>
      <c r="AB25" s="241">
        <v>1965</v>
      </c>
      <c r="AC25" s="1451"/>
      <c r="AD25" s="241">
        <v>1648</v>
      </c>
      <c r="AE25" s="993"/>
      <c r="AF25" s="990"/>
    </row>
    <row r="26" spans="1:32" s="978" customFormat="1" ht="12.75" hidden="1" customHeight="1">
      <c r="A26" s="990"/>
      <c r="B26" s="991"/>
      <c r="C26" s="992"/>
      <c r="D26" s="322" t="s">
        <v>507</v>
      </c>
      <c r="E26" s="222"/>
      <c r="F26" s="221">
        <v>1347</v>
      </c>
      <c r="G26" s="1451"/>
      <c r="H26" s="241">
        <v>1820</v>
      </c>
      <c r="I26" s="1451"/>
      <c r="J26" s="241">
        <v>1321</v>
      </c>
      <c r="K26" s="1451"/>
      <c r="L26" s="241">
        <v>1379</v>
      </c>
      <c r="M26" s="1451"/>
      <c r="N26" s="241">
        <v>2425</v>
      </c>
      <c r="O26" s="1451"/>
      <c r="P26" s="241">
        <v>1946</v>
      </c>
      <c r="Q26" s="1451"/>
      <c r="R26" s="241">
        <v>1447</v>
      </c>
      <c r="S26" s="1451"/>
      <c r="T26" s="241">
        <v>1894</v>
      </c>
      <c r="U26" s="1451"/>
      <c r="V26" s="241">
        <v>1944</v>
      </c>
      <c r="W26" s="1451"/>
      <c r="X26" s="241">
        <v>2120</v>
      </c>
      <c r="Y26" s="1451"/>
      <c r="Z26" s="241">
        <v>1487</v>
      </c>
      <c r="AA26" s="1451"/>
      <c r="AB26" s="241">
        <v>1432</v>
      </c>
      <c r="AC26" s="1451"/>
      <c r="AD26" s="241">
        <v>1515</v>
      </c>
      <c r="AE26" s="993"/>
      <c r="AF26" s="990"/>
    </row>
    <row r="27" spans="1:32" s="978" customFormat="1" ht="12" hidden="1" customHeight="1">
      <c r="A27" s="990"/>
      <c r="B27" s="991"/>
      <c r="C27" s="992"/>
      <c r="D27" s="322" t="s">
        <v>508</v>
      </c>
      <c r="E27" s="222"/>
      <c r="F27" s="221">
        <v>1081</v>
      </c>
      <c r="G27" s="1451"/>
      <c r="H27" s="241">
        <v>3101</v>
      </c>
      <c r="I27" s="1451"/>
      <c r="J27" s="241">
        <v>3877</v>
      </c>
      <c r="K27" s="1451"/>
      <c r="L27" s="241">
        <v>9937</v>
      </c>
      <c r="M27" s="1451"/>
      <c r="N27" s="241">
        <v>980</v>
      </c>
      <c r="O27" s="1451"/>
      <c r="P27" s="241">
        <v>783</v>
      </c>
      <c r="Q27" s="1451"/>
      <c r="R27" s="241">
        <v>753</v>
      </c>
      <c r="S27" s="1451"/>
      <c r="T27" s="241">
        <v>1053</v>
      </c>
      <c r="U27" s="1451"/>
      <c r="V27" s="241">
        <v>549</v>
      </c>
      <c r="W27" s="1451"/>
      <c r="X27" s="241">
        <v>548</v>
      </c>
      <c r="Y27" s="1451"/>
      <c r="Z27" s="241">
        <v>748</v>
      </c>
      <c r="AA27" s="1451"/>
      <c r="AB27" s="241">
        <v>563</v>
      </c>
      <c r="AC27" s="1451"/>
      <c r="AD27" s="241">
        <v>1381</v>
      </c>
      <c r="AE27" s="993"/>
      <c r="AF27" s="990"/>
    </row>
    <row r="28" spans="1:32" s="978" customFormat="1" ht="4.5" customHeight="1">
      <c r="A28" s="990"/>
      <c r="B28" s="991"/>
      <c r="C28" s="145"/>
      <c r="D28" s="277"/>
      <c r="E28" s="1003"/>
      <c r="F28" s="221"/>
      <c r="G28" s="1451"/>
      <c r="H28" s="241"/>
      <c r="I28" s="1451"/>
      <c r="J28" s="241"/>
      <c r="K28" s="1451"/>
      <c r="L28" s="241"/>
      <c r="M28" s="1451"/>
      <c r="N28" s="241"/>
      <c r="O28" s="1451"/>
      <c r="P28" s="241"/>
      <c r="Q28" s="1451"/>
      <c r="R28" s="241"/>
      <c r="S28" s="1451"/>
      <c r="T28" s="241"/>
      <c r="U28" s="1451"/>
      <c r="V28" s="241"/>
      <c r="W28" s="1451"/>
      <c r="X28" s="241"/>
      <c r="Y28" s="1451"/>
      <c r="Z28" s="241"/>
      <c r="AA28" s="1451"/>
      <c r="AB28" s="241"/>
      <c r="AC28" s="1451"/>
      <c r="AD28" s="241"/>
      <c r="AE28" s="993"/>
      <c r="AF28" s="990"/>
    </row>
    <row r="29" spans="1:32" s="978" customFormat="1" ht="12" customHeight="1">
      <c r="A29" s="990"/>
      <c r="B29" s="991"/>
      <c r="C29" s="1649" t="s">
        <v>264</v>
      </c>
      <c r="D29" s="1649"/>
      <c r="E29" s="1004"/>
      <c r="F29" s="988">
        <v>5907</v>
      </c>
      <c r="G29" s="988"/>
      <c r="H29" s="989">
        <v>7686</v>
      </c>
      <c r="I29" s="988"/>
      <c r="J29" s="989">
        <v>9342</v>
      </c>
      <c r="K29" s="988"/>
      <c r="L29" s="989">
        <v>10593</v>
      </c>
      <c r="M29" s="988"/>
      <c r="N29" s="989">
        <v>10371</v>
      </c>
      <c r="O29" s="988"/>
      <c r="P29" s="989">
        <v>8102</v>
      </c>
      <c r="Q29" s="988"/>
      <c r="R29" s="989">
        <v>4832</v>
      </c>
      <c r="S29" s="988"/>
      <c r="T29" s="989">
        <v>7743</v>
      </c>
      <c r="U29" s="988"/>
      <c r="V29" s="989">
        <v>7088</v>
      </c>
      <c r="W29" s="988"/>
      <c r="X29" s="989">
        <v>8327</v>
      </c>
      <c r="Y29" s="988"/>
      <c r="Z29" s="989">
        <v>7029</v>
      </c>
      <c r="AA29" s="988"/>
      <c r="AB29" s="989">
        <v>6781</v>
      </c>
      <c r="AC29" s="988"/>
      <c r="AD29" s="989">
        <v>6544</v>
      </c>
      <c r="AE29" s="993"/>
      <c r="AF29" s="990"/>
    </row>
    <row r="30" spans="1:32" s="1001" customFormat="1" ht="12" customHeight="1">
      <c r="A30" s="996"/>
      <c r="B30" s="997"/>
      <c r="C30" s="1649" t="s">
        <v>443</v>
      </c>
      <c r="D30" s="1649"/>
      <c r="E30" s="987">
        <f>SUM(E31:E34)</f>
        <v>0</v>
      </c>
      <c r="F30" s="988">
        <v>50258</v>
      </c>
      <c r="G30" s="988"/>
      <c r="H30" s="989">
        <v>54481</v>
      </c>
      <c r="I30" s="988"/>
      <c r="J30" s="989">
        <v>51098</v>
      </c>
      <c r="K30" s="988"/>
      <c r="L30" s="989">
        <v>64195</v>
      </c>
      <c r="M30" s="988"/>
      <c r="N30" s="989">
        <v>65371</v>
      </c>
      <c r="O30" s="988"/>
      <c r="P30" s="989">
        <v>61769</v>
      </c>
      <c r="Q30" s="988"/>
      <c r="R30" s="989">
        <v>49364</v>
      </c>
      <c r="S30" s="988"/>
      <c r="T30" s="989">
        <v>66778</v>
      </c>
      <c r="U30" s="988"/>
      <c r="V30" s="989">
        <v>50024</v>
      </c>
      <c r="W30" s="988"/>
      <c r="X30" s="989">
        <v>55167</v>
      </c>
      <c r="Y30" s="988"/>
      <c r="Z30" s="989">
        <v>50963</v>
      </c>
      <c r="AA30" s="988"/>
      <c r="AB30" s="989">
        <v>47785</v>
      </c>
      <c r="AC30" s="988"/>
      <c r="AD30" s="989">
        <v>46043</v>
      </c>
      <c r="AE30" s="1005"/>
      <c r="AF30" s="996"/>
    </row>
    <row r="31" spans="1:32" s="978" customFormat="1" ht="12.75" customHeight="1">
      <c r="A31" s="990"/>
      <c r="B31" s="1006"/>
      <c r="C31" s="992"/>
      <c r="D31" s="780" t="s">
        <v>571</v>
      </c>
      <c r="E31" s="1002"/>
      <c r="F31" s="221">
        <v>1707</v>
      </c>
      <c r="G31" s="1451"/>
      <c r="H31" s="241">
        <v>2513</v>
      </c>
      <c r="I31" s="1451"/>
      <c r="J31" s="241">
        <v>1751</v>
      </c>
      <c r="K31" s="1451"/>
      <c r="L31" s="241">
        <v>1903</v>
      </c>
      <c r="M31" s="1451"/>
      <c r="N31" s="241">
        <v>3150</v>
      </c>
      <c r="O31" s="1451"/>
      <c r="P31" s="241">
        <v>2811</v>
      </c>
      <c r="Q31" s="1451"/>
      <c r="R31" s="241">
        <v>1959</v>
      </c>
      <c r="S31" s="1451"/>
      <c r="T31" s="241">
        <v>2690</v>
      </c>
      <c r="U31" s="1451"/>
      <c r="V31" s="241">
        <v>2590</v>
      </c>
      <c r="W31" s="1451"/>
      <c r="X31" s="241">
        <v>2603</v>
      </c>
      <c r="Y31" s="1451"/>
      <c r="Z31" s="241">
        <v>1790</v>
      </c>
      <c r="AA31" s="1451"/>
      <c r="AB31" s="241">
        <v>1791</v>
      </c>
      <c r="AC31" s="1451"/>
      <c r="AD31" s="241">
        <v>2049</v>
      </c>
      <c r="AE31" s="993"/>
      <c r="AF31" s="990"/>
    </row>
    <row r="32" spans="1:32" s="978" customFormat="1" ht="11.25" customHeight="1">
      <c r="A32" s="990"/>
      <c r="B32" s="1006"/>
      <c r="C32" s="992"/>
      <c r="D32" s="780" t="s">
        <v>265</v>
      </c>
      <c r="E32" s="1002"/>
      <c r="F32" s="221">
        <v>14470</v>
      </c>
      <c r="G32" s="1451"/>
      <c r="H32" s="241">
        <v>14471</v>
      </c>
      <c r="I32" s="1451"/>
      <c r="J32" s="241">
        <v>13250</v>
      </c>
      <c r="K32" s="1451"/>
      <c r="L32" s="241">
        <v>15818</v>
      </c>
      <c r="M32" s="1451"/>
      <c r="N32" s="241">
        <v>18499</v>
      </c>
      <c r="O32" s="1451"/>
      <c r="P32" s="241">
        <v>16938</v>
      </c>
      <c r="Q32" s="1451"/>
      <c r="R32" s="241">
        <v>15034</v>
      </c>
      <c r="S32" s="1451"/>
      <c r="T32" s="241">
        <v>19557</v>
      </c>
      <c r="U32" s="1451"/>
      <c r="V32" s="241">
        <v>14685</v>
      </c>
      <c r="W32" s="1451"/>
      <c r="X32" s="241">
        <v>15826</v>
      </c>
      <c r="Y32" s="1451"/>
      <c r="Z32" s="241">
        <v>14301</v>
      </c>
      <c r="AA32" s="1451"/>
      <c r="AB32" s="241">
        <v>13591</v>
      </c>
      <c r="AC32" s="1451"/>
      <c r="AD32" s="241">
        <v>11450</v>
      </c>
      <c r="AE32" s="993"/>
      <c r="AF32" s="990"/>
    </row>
    <row r="33" spans="1:32" s="978" customFormat="1" ht="11.25" customHeight="1">
      <c r="A33" s="990"/>
      <c r="B33" s="1006"/>
      <c r="C33" s="992"/>
      <c r="D33" s="780" t="s">
        <v>206</v>
      </c>
      <c r="E33" s="1002"/>
      <c r="F33" s="221">
        <v>34044</v>
      </c>
      <c r="G33" s="1451"/>
      <c r="H33" s="241">
        <v>37459</v>
      </c>
      <c r="I33" s="1451"/>
      <c r="J33" s="241">
        <v>36063</v>
      </c>
      <c r="K33" s="1451"/>
      <c r="L33" s="241">
        <v>46417</v>
      </c>
      <c r="M33" s="1451"/>
      <c r="N33" s="241">
        <v>43659</v>
      </c>
      <c r="O33" s="1451"/>
      <c r="P33" s="241">
        <v>41962</v>
      </c>
      <c r="Q33" s="1451"/>
      <c r="R33" s="241">
        <v>32332</v>
      </c>
      <c r="S33" s="1451"/>
      <c r="T33" s="241">
        <v>44408</v>
      </c>
      <c r="U33" s="1451"/>
      <c r="V33" s="241">
        <v>32657</v>
      </c>
      <c r="W33" s="1451"/>
      <c r="X33" s="241">
        <v>36641</v>
      </c>
      <c r="Y33" s="1451"/>
      <c r="Z33" s="241">
        <v>34769</v>
      </c>
      <c r="AA33" s="1451"/>
      <c r="AB33" s="241">
        <v>32311</v>
      </c>
      <c r="AC33" s="1451"/>
      <c r="AD33" s="241">
        <v>32456</v>
      </c>
      <c r="AE33" s="993"/>
      <c r="AF33" s="990"/>
    </row>
    <row r="34" spans="1:32" s="978" customFormat="1" ht="11.25" customHeight="1">
      <c r="A34" s="990"/>
      <c r="B34" s="1006"/>
      <c r="C34" s="992"/>
      <c r="D34" s="780" t="s">
        <v>266</v>
      </c>
      <c r="E34" s="1002"/>
      <c r="F34" s="221">
        <v>37</v>
      </c>
      <c r="G34" s="1451"/>
      <c r="H34" s="241">
        <v>38</v>
      </c>
      <c r="I34" s="1451"/>
      <c r="J34" s="241">
        <v>34</v>
      </c>
      <c r="K34" s="1451"/>
      <c r="L34" s="241">
        <v>57</v>
      </c>
      <c r="M34" s="1451"/>
      <c r="N34" s="241">
        <v>63</v>
      </c>
      <c r="O34" s="1451"/>
      <c r="P34" s="241">
        <v>58</v>
      </c>
      <c r="Q34" s="1451"/>
      <c r="R34" s="241">
        <v>39</v>
      </c>
      <c r="S34" s="1451"/>
      <c r="T34" s="241">
        <v>103</v>
      </c>
      <c r="U34" s="1451"/>
      <c r="V34" s="241">
        <v>92</v>
      </c>
      <c r="W34" s="1451"/>
      <c r="X34" s="241">
        <v>97</v>
      </c>
      <c r="Y34" s="1451"/>
      <c r="Z34" s="241">
        <v>103</v>
      </c>
      <c r="AA34" s="1451"/>
      <c r="AB34" s="241">
        <v>92</v>
      </c>
      <c r="AC34" s="1451"/>
      <c r="AD34" s="241">
        <v>88</v>
      </c>
      <c r="AE34" s="993"/>
      <c r="AF34" s="990"/>
    </row>
    <row r="35" spans="1:32" ht="10.5" customHeight="1" thickBot="1">
      <c r="A35" s="4"/>
      <c r="B35" s="354"/>
      <c r="C35" s="1007"/>
      <c r="D35" s="18"/>
      <c r="E35" s="134"/>
      <c r="F35" s="1452"/>
      <c r="G35" s="1008"/>
      <c r="H35" s="1452"/>
      <c r="I35" s="1008"/>
      <c r="J35" s="1452"/>
      <c r="K35" s="1008"/>
      <c r="L35" s="1452"/>
      <c r="M35" s="1008"/>
      <c r="N35" s="1452"/>
      <c r="O35" s="1008"/>
      <c r="P35" s="981"/>
      <c r="Q35" s="1008"/>
      <c r="R35" s="981"/>
      <c r="S35" s="1008"/>
      <c r="T35" s="981"/>
      <c r="U35" s="1008"/>
      <c r="V35" s="981"/>
      <c r="W35" s="1008"/>
      <c r="X35" s="981"/>
      <c r="Y35" s="1008"/>
      <c r="Z35" s="981"/>
      <c r="AA35" s="1008"/>
      <c r="AB35" s="981"/>
      <c r="AC35" s="1008"/>
      <c r="AD35" s="981"/>
      <c r="AE35" s="1456"/>
      <c r="AF35" s="4"/>
    </row>
    <row r="36" spans="1:32" ht="13.5" customHeight="1" thickBot="1">
      <c r="A36" s="4"/>
      <c r="B36" s="354"/>
      <c r="C36" s="615" t="s">
        <v>267</v>
      </c>
      <c r="D36" s="983"/>
      <c r="E36" s="983"/>
      <c r="F36" s="1009"/>
      <c r="G36" s="1009"/>
      <c r="H36" s="1009"/>
      <c r="I36" s="1009"/>
      <c r="J36" s="1009"/>
      <c r="K36" s="1009"/>
      <c r="L36" s="1009"/>
      <c r="M36" s="1009"/>
      <c r="N36" s="1009"/>
      <c r="O36" s="1009"/>
      <c r="P36" s="1009"/>
      <c r="Q36" s="1009"/>
      <c r="R36" s="1009"/>
      <c r="S36" s="1009"/>
      <c r="T36" s="1009"/>
      <c r="U36" s="1009"/>
      <c r="V36" s="1009"/>
      <c r="W36" s="1009"/>
      <c r="X36" s="1009"/>
      <c r="Y36" s="1009"/>
      <c r="Z36" s="1009"/>
      <c r="AA36" s="1009"/>
      <c r="AB36" s="1009"/>
      <c r="AC36" s="1009"/>
      <c r="AD36" s="1010"/>
      <c r="AE36" s="1456"/>
      <c r="AF36" s="4"/>
    </row>
    <row r="37" spans="1:32" ht="9.75" customHeight="1">
      <c r="A37" s="4"/>
      <c r="B37" s="354"/>
      <c r="C37" s="1455" t="s">
        <v>86</v>
      </c>
      <c r="D37" s="18"/>
      <c r="E37" s="1011"/>
      <c r="F37" s="1008"/>
      <c r="G37" s="1008"/>
      <c r="H37" s="1008"/>
      <c r="I37" s="1008"/>
      <c r="J37" s="1008"/>
      <c r="K37" s="1008"/>
      <c r="L37" s="1008"/>
      <c r="M37" s="1008"/>
      <c r="N37" s="1008"/>
      <c r="O37" s="1008"/>
      <c r="P37" s="1008"/>
      <c r="Q37" s="1008"/>
      <c r="R37" s="1008"/>
      <c r="S37" s="1008"/>
      <c r="T37" s="1008"/>
      <c r="U37" s="1008"/>
      <c r="V37" s="1008"/>
      <c r="W37" s="1008"/>
      <c r="X37" s="1008"/>
      <c r="Y37" s="1008"/>
      <c r="Z37" s="1008"/>
      <c r="AA37" s="1008"/>
      <c r="AB37" s="1008"/>
      <c r="AC37" s="1008"/>
      <c r="AD37" s="1008"/>
      <c r="AE37" s="1456"/>
      <c r="AF37" s="4"/>
    </row>
    <row r="38" spans="1:32" ht="12" customHeight="1">
      <c r="A38" s="4"/>
      <c r="B38" s="354"/>
      <c r="C38" s="1649" t="s">
        <v>76</v>
      </c>
      <c r="D38" s="1649"/>
      <c r="E38" s="987">
        <f>SUM(E39:E45)</f>
        <v>0</v>
      </c>
      <c r="F38" s="988">
        <v>8386</v>
      </c>
      <c r="G38" s="988">
        <f>SUM(G39:G45)</f>
        <v>0</v>
      </c>
      <c r="H38" s="989">
        <v>8606</v>
      </c>
      <c r="I38" s="988">
        <v>0</v>
      </c>
      <c r="J38" s="989">
        <v>8686</v>
      </c>
      <c r="K38" s="988">
        <v>0</v>
      </c>
      <c r="L38" s="989">
        <v>9236</v>
      </c>
      <c r="M38" s="988">
        <v>0</v>
      </c>
      <c r="N38" s="989">
        <v>9234</v>
      </c>
      <c r="O38" s="988">
        <v>0</v>
      </c>
      <c r="P38" s="989">
        <v>8209</v>
      </c>
      <c r="Q38" s="988">
        <v>0</v>
      </c>
      <c r="R38" s="989">
        <v>5875</v>
      </c>
      <c r="S38" s="988">
        <v>0</v>
      </c>
      <c r="T38" s="989">
        <v>8582</v>
      </c>
      <c r="U38" s="988">
        <v>0</v>
      </c>
      <c r="V38" s="989">
        <v>7656</v>
      </c>
      <c r="W38" s="988">
        <v>0</v>
      </c>
      <c r="X38" s="989">
        <v>9650</v>
      </c>
      <c r="Y38" s="988">
        <v>0</v>
      </c>
      <c r="Z38" s="989">
        <v>11620</v>
      </c>
      <c r="AA38" s="988">
        <v>0</v>
      </c>
      <c r="AB38" s="989">
        <v>12818</v>
      </c>
      <c r="AC38" s="988">
        <v>0</v>
      </c>
      <c r="AD38" s="989">
        <v>10974</v>
      </c>
      <c r="AE38" s="1456"/>
      <c r="AF38" s="4"/>
    </row>
    <row r="39" spans="1:32" ht="12" customHeight="1">
      <c r="A39" s="4"/>
      <c r="B39" s="354"/>
      <c r="C39" s="786"/>
      <c r="D39" s="771" t="s">
        <v>234</v>
      </c>
      <c r="E39" s="220"/>
      <c r="F39" s="221">
        <v>2891</v>
      </c>
      <c r="G39" s="1008"/>
      <c r="H39" s="241">
        <v>3139</v>
      </c>
      <c r="I39" s="1008"/>
      <c r="J39" s="241">
        <v>2858</v>
      </c>
      <c r="K39" s="1008"/>
      <c r="L39" s="241">
        <v>3505</v>
      </c>
      <c r="M39" s="1008"/>
      <c r="N39" s="241">
        <v>3899</v>
      </c>
      <c r="O39" s="1008"/>
      <c r="P39" s="241">
        <v>3622</v>
      </c>
      <c r="Q39" s="1008"/>
      <c r="R39" s="241">
        <v>2457</v>
      </c>
      <c r="S39" s="1008"/>
      <c r="T39" s="241">
        <v>3480</v>
      </c>
      <c r="U39" s="1008"/>
      <c r="V39" s="241">
        <v>2984</v>
      </c>
      <c r="W39" s="1008"/>
      <c r="X39" s="241">
        <v>3621</v>
      </c>
      <c r="Y39" s="1008"/>
      <c r="Z39" s="241">
        <v>3989</v>
      </c>
      <c r="AA39" s="1008"/>
      <c r="AB39" s="241">
        <v>4407</v>
      </c>
      <c r="AC39" s="1008"/>
      <c r="AD39" s="241">
        <v>3909</v>
      </c>
      <c r="AE39" s="1456"/>
      <c r="AF39" s="4"/>
    </row>
    <row r="40" spans="1:32" ht="12" customHeight="1">
      <c r="A40" s="4"/>
      <c r="B40" s="354"/>
      <c r="C40" s="786"/>
      <c r="D40" s="771" t="s">
        <v>235</v>
      </c>
      <c r="E40" s="220"/>
      <c r="F40" s="221">
        <v>2593</v>
      </c>
      <c r="G40" s="1008"/>
      <c r="H40" s="241">
        <v>2714</v>
      </c>
      <c r="I40" s="1008"/>
      <c r="J40" s="241">
        <v>2962</v>
      </c>
      <c r="K40" s="1008"/>
      <c r="L40" s="241">
        <v>3297</v>
      </c>
      <c r="M40" s="1008"/>
      <c r="N40" s="241">
        <v>2934</v>
      </c>
      <c r="O40" s="1008"/>
      <c r="P40" s="241">
        <v>2078</v>
      </c>
      <c r="Q40" s="1008"/>
      <c r="R40" s="241">
        <v>1901</v>
      </c>
      <c r="S40" s="1008"/>
      <c r="T40" s="241">
        <v>2775</v>
      </c>
      <c r="U40" s="1008"/>
      <c r="V40" s="241">
        <v>2412</v>
      </c>
      <c r="W40" s="1008"/>
      <c r="X40" s="241">
        <v>3163</v>
      </c>
      <c r="Y40" s="1008"/>
      <c r="Z40" s="241">
        <v>3513</v>
      </c>
      <c r="AA40" s="1008"/>
      <c r="AB40" s="241">
        <v>3599</v>
      </c>
      <c r="AC40" s="1008"/>
      <c r="AD40" s="241">
        <v>3060</v>
      </c>
      <c r="AE40" s="1456"/>
      <c r="AF40" s="4"/>
    </row>
    <row r="41" spans="1:32" ht="12" customHeight="1">
      <c r="A41" s="4"/>
      <c r="B41" s="354"/>
      <c r="C41" s="786"/>
      <c r="D41" s="771" t="s">
        <v>67</v>
      </c>
      <c r="E41" s="220"/>
      <c r="F41" s="221">
        <v>942</v>
      </c>
      <c r="G41" s="1008"/>
      <c r="H41" s="241">
        <v>906</v>
      </c>
      <c r="I41" s="1008"/>
      <c r="J41" s="241">
        <v>1146</v>
      </c>
      <c r="K41" s="1008"/>
      <c r="L41" s="241">
        <v>996</v>
      </c>
      <c r="M41" s="1008"/>
      <c r="N41" s="241">
        <v>933</v>
      </c>
      <c r="O41" s="1008"/>
      <c r="P41" s="241">
        <v>818</v>
      </c>
      <c r="Q41" s="1008"/>
      <c r="R41" s="241">
        <v>592</v>
      </c>
      <c r="S41" s="1008"/>
      <c r="T41" s="241">
        <v>897</v>
      </c>
      <c r="U41" s="1008"/>
      <c r="V41" s="241">
        <v>931</v>
      </c>
      <c r="W41" s="1008"/>
      <c r="X41" s="241">
        <v>1045</v>
      </c>
      <c r="Y41" s="1008"/>
      <c r="Z41" s="241">
        <v>1425</v>
      </c>
      <c r="AA41" s="1008"/>
      <c r="AB41" s="241">
        <v>1539</v>
      </c>
      <c r="AC41" s="1008"/>
      <c r="AD41" s="241">
        <v>1485</v>
      </c>
      <c r="AE41" s="1456"/>
      <c r="AF41" s="4"/>
    </row>
    <row r="42" spans="1:32" ht="12" customHeight="1">
      <c r="A42" s="4"/>
      <c r="B42" s="354"/>
      <c r="C42" s="786"/>
      <c r="D42" s="771" t="s">
        <v>237</v>
      </c>
      <c r="E42" s="220"/>
      <c r="F42" s="221">
        <v>1017</v>
      </c>
      <c r="G42" s="1008"/>
      <c r="H42" s="241">
        <v>986</v>
      </c>
      <c r="I42" s="1008"/>
      <c r="J42" s="241">
        <v>1114</v>
      </c>
      <c r="K42" s="1008"/>
      <c r="L42" s="241">
        <v>992</v>
      </c>
      <c r="M42" s="1008"/>
      <c r="N42" s="241">
        <v>878</v>
      </c>
      <c r="O42" s="1008"/>
      <c r="P42" s="241">
        <v>1322</v>
      </c>
      <c r="Q42" s="1008"/>
      <c r="R42" s="241">
        <v>700</v>
      </c>
      <c r="S42" s="1008"/>
      <c r="T42" s="241">
        <v>1019</v>
      </c>
      <c r="U42" s="1008"/>
      <c r="V42" s="241">
        <v>698</v>
      </c>
      <c r="W42" s="1008"/>
      <c r="X42" s="241">
        <v>869</v>
      </c>
      <c r="Y42" s="1008"/>
      <c r="Z42" s="241">
        <v>1049</v>
      </c>
      <c r="AA42" s="1008"/>
      <c r="AB42" s="241">
        <v>1701</v>
      </c>
      <c r="AC42" s="1008"/>
      <c r="AD42" s="241">
        <v>1418</v>
      </c>
      <c r="AE42" s="1456"/>
      <c r="AF42" s="4"/>
    </row>
    <row r="43" spans="1:32" ht="12" customHeight="1">
      <c r="A43" s="4"/>
      <c r="B43" s="354"/>
      <c r="C43" s="786"/>
      <c r="D43" s="771" t="s">
        <v>238</v>
      </c>
      <c r="E43" s="220"/>
      <c r="F43" s="221">
        <v>693</v>
      </c>
      <c r="G43" s="1008"/>
      <c r="H43" s="241">
        <v>623</v>
      </c>
      <c r="I43" s="1008"/>
      <c r="J43" s="241">
        <v>350</v>
      </c>
      <c r="K43" s="1008"/>
      <c r="L43" s="241">
        <v>285</v>
      </c>
      <c r="M43" s="1008"/>
      <c r="N43" s="241">
        <v>416</v>
      </c>
      <c r="O43" s="1008"/>
      <c r="P43" s="241">
        <v>203</v>
      </c>
      <c r="Q43" s="1008"/>
      <c r="R43" s="241">
        <v>141</v>
      </c>
      <c r="S43" s="1008"/>
      <c r="T43" s="241">
        <v>234</v>
      </c>
      <c r="U43" s="1008"/>
      <c r="V43" s="241">
        <v>497</v>
      </c>
      <c r="W43" s="1008"/>
      <c r="X43" s="241">
        <v>718</v>
      </c>
      <c r="Y43" s="1008"/>
      <c r="Z43" s="241">
        <v>1396</v>
      </c>
      <c r="AA43" s="1008"/>
      <c r="AB43" s="241">
        <v>1291</v>
      </c>
      <c r="AC43" s="1008"/>
      <c r="AD43" s="241">
        <v>819</v>
      </c>
      <c r="AE43" s="1456"/>
      <c r="AF43" s="4"/>
    </row>
    <row r="44" spans="1:32" ht="12" customHeight="1">
      <c r="A44" s="4"/>
      <c r="B44" s="354"/>
      <c r="C44" s="786"/>
      <c r="D44" s="771" t="s">
        <v>165</v>
      </c>
      <c r="E44" s="220"/>
      <c r="F44" s="221">
        <v>76</v>
      </c>
      <c r="G44" s="1008"/>
      <c r="H44" s="241">
        <v>90</v>
      </c>
      <c r="I44" s="1008"/>
      <c r="J44" s="241">
        <v>86</v>
      </c>
      <c r="K44" s="1008"/>
      <c r="L44" s="241">
        <v>52</v>
      </c>
      <c r="M44" s="1008"/>
      <c r="N44" s="241">
        <v>41</v>
      </c>
      <c r="O44" s="1008"/>
      <c r="P44" s="241">
        <v>47</v>
      </c>
      <c r="Q44" s="1008"/>
      <c r="R44" s="241">
        <v>23</v>
      </c>
      <c r="S44" s="1008"/>
      <c r="T44" s="241">
        <v>46</v>
      </c>
      <c r="U44" s="1008"/>
      <c r="V44" s="241">
        <v>21</v>
      </c>
      <c r="W44" s="1008"/>
      <c r="X44" s="241">
        <v>79</v>
      </c>
      <c r="Y44" s="1008"/>
      <c r="Z44" s="241">
        <v>105</v>
      </c>
      <c r="AA44" s="1008"/>
      <c r="AB44" s="241">
        <v>89</v>
      </c>
      <c r="AC44" s="1008"/>
      <c r="AD44" s="241">
        <v>109</v>
      </c>
      <c r="AE44" s="1456"/>
      <c r="AF44" s="4"/>
    </row>
    <row r="45" spans="1:32" ht="12" customHeight="1">
      <c r="A45" s="4"/>
      <c r="B45" s="354"/>
      <c r="C45" s="786"/>
      <c r="D45" s="771" t="s">
        <v>166</v>
      </c>
      <c r="E45" s="220"/>
      <c r="F45" s="221">
        <v>174</v>
      </c>
      <c r="G45" s="1008"/>
      <c r="H45" s="241">
        <v>148</v>
      </c>
      <c r="I45" s="1008"/>
      <c r="J45" s="241">
        <v>170</v>
      </c>
      <c r="K45" s="1008"/>
      <c r="L45" s="241">
        <v>109</v>
      </c>
      <c r="M45" s="1008"/>
      <c r="N45" s="241">
        <v>133</v>
      </c>
      <c r="O45" s="1008"/>
      <c r="P45" s="241">
        <v>119</v>
      </c>
      <c r="Q45" s="1008"/>
      <c r="R45" s="241">
        <v>61</v>
      </c>
      <c r="S45" s="1008"/>
      <c r="T45" s="241">
        <v>131</v>
      </c>
      <c r="U45" s="1008"/>
      <c r="V45" s="241">
        <v>113</v>
      </c>
      <c r="W45" s="1008"/>
      <c r="X45" s="241">
        <v>155</v>
      </c>
      <c r="Y45" s="1008"/>
      <c r="Z45" s="241">
        <v>143</v>
      </c>
      <c r="AA45" s="1008"/>
      <c r="AB45" s="241">
        <v>192</v>
      </c>
      <c r="AC45" s="1008"/>
      <c r="AD45" s="241">
        <v>174</v>
      </c>
      <c r="AE45" s="1456"/>
      <c r="AF45" s="4"/>
    </row>
    <row r="46" spans="1:32" ht="4.5" customHeight="1">
      <c r="A46" s="4"/>
      <c r="B46" s="354"/>
      <c r="C46" s="786"/>
      <c r="D46" s="1012"/>
      <c r="E46" s="222"/>
      <c r="F46" s="1008"/>
      <c r="G46" s="1008"/>
      <c r="H46" s="1013"/>
      <c r="I46" s="1008"/>
      <c r="J46" s="1013"/>
      <c r="K46" s="1008"/>
      <c r="L46" s="1013"/>
      <c r="M46" s="1008"/>
      <c r="N46" s="1013"/>
      <c r="O46" s="1008"/>
      <c r="P46" s="1013"/>
      <c r="Q46" s="1008"/>
      <c r="R46" s="1013"/>
      <c r="S46" s="1008"/>
      <c r="T46" s="1013"/>
      <c r="U46" s="1008"/>
      <c r="V46" s="1013"/>
      <c r="W46" s="1008"/>
      <c r="X46" s="1013"/>
      <c r="Y46" s="1008"/>
      <c r="Z46" s="1013"/>
      <c r="AA46" s="1008"/>
      <c r="AB46" s="1013"/>
      <c r="AC46" s="1008"/>
      <c r="AD46" s="1013"/>
      <c r="AE46" s="1456"/>
      <c r="AF46" s="4"/>
    </row>
    <row r="47" spans="1:32" ht="12" customHeight="1">
      <c r="A47" s="4"/>
      <c r="B47" s="354"/>
      <c r="C47" s="786"/>
      <c r="D47" s="780" t="s">
        <v>571</v>
      </c>
      <c r="E47" s="220"/>
      <c r="F47" s="221">
        <v>324</v>
      </c>
      <c r="G47" s="1008"/>
      <c r="H47" s="241">
        <v>395</v>
      </c>
      <c r="I47" s="1008"/>
      <c r="J47" s="241">
        <v>527</v>
      </c>
      <c r="K47" s="1008"/>
      <c r="L47" s="241">
        <v>392</v>
      </c>
      <c r="M47" s="1008"/>
      <c r="N47" s="241">
        <v>894</v>
      </c>
      <c r="O47" s="1008"/>
      <c r="P47" s="241">
        <v>948</v>
      </c>
      <c r="Q47" s="1008"/>
      <c r="R47" s="241">
        <v>402</v>
      </c>
      <c r="S47" s="1008"/>
      <c r="T47" s="241">
        <v>579</v>
      </c>
      <c r="U47" s="1008"/>
      <c r="V47" s="241">
        <v>345</v>
      </c>
      <c r="W47" s="1008"/>
      <c r="X47" s="241">
        <v>767</v>
      </c>
      <c r="Y47" s="1008"/>
      <c r="Z47" s="241">
        <v>755</v>
      </c>
      <c r="AA47" s="1008"/>
      <c r="AB47" s="241">
        <v>911</v>
      </c>
      <c r="AC47" s="1008"/>
      <c r="AD47" s="241">
        <v>542</v>
      </c>
      <c r="AE47" s="1456"/>
      <c r="AF47" s="4"/>
    </row>
    <row r="48" spans="1:32" ht="12" customHeight="1">
      <c r="A48" s="4"/>
      <c r="B48" s="354"/>
      <c r="C48" s="786"/>
      <c r="D48" s="780" t="s">
        <v>265</v>
      </c>
      <c r="E48" s="220"/>
      <c r="F48" s="221">
        <v>2349</v>
      </c>
      <c r="G48" s="1008"/>
      <c r="H48" s="241">
        <v>2282</v>
      </c>
      <c r="I48" s="1008"/>
      <c r="J48" s="241">
        <v>1849</v>
      </c>
      <c r="K48" s="1008"/>
      <c r="L48" s="241">
        <v>2444</v>
      </c>
      <c r="M48" s="1008"/>
      <c r="N48" s="241">
        <v>2593</v>
      </c>
      <c r="O48" s="1008"/>
      <c r="P48" s="241">
        <v>2409</v>
      </c>
      <c r="Q48" s="1008"/>
      <c r="R48" s="241">
        <v>1488</v>
      </c>
      <c r="S48" s="1008"/>
      <c r="T48" s="241">
        <v>2275</v>
      </c>
      <c r="U48" s="1008"/>
      <c r="V48" s="241">
        <v>2500</v>
      </c>
      <c r="W48" s="1008"/>
      <c r="X48" s="241">
        <v>2843</v>
      </c>
      <c r="Y48" s="1008"/>
      <c r="Z48" s="241">
        <v>3082</v>
      </c>
      <c r="AA48" s="1008"/>
      <c r="AB48" s="241">
        <v>3633</v>
      </c>
      <c r="AC48" s="1008"/>
      <c r="AD48" s="241">
        <v>3342</v>
      </c>
      <c r="AE48" s="1456"/>
      <c r="AF48" s="4"/>
    </row>
    <row r="49" spans="1:32" ht="12" customHeight="1">
      <c r="A49" s="4"/>
      <c r="B49" s="354"/>
      <c r="C49" s="786"/>
      <c r="D49" s="780" t="s">
        <v>206</v>
      </c>
      <c r="E49" s="220"/>
      <c r="F49" s="221">
        <v>5711</v>
      </c>
      <c r="G49" s="1008"/>
      <c r="H49" s="241">
        <v>5929</v>
      </c>
      <c r="I49" s="1008"/>
      <c r="J49" s="241">
        <v>6309</v>
      </c>
      <c r="K49" s="1008"/>
      <c r="L49" s="241">
        <v>6400</v>
      </c>
      <c r="M49" s="1008"/>
      <c r="N49" s="241">
        <v>5728</v>
      </c>
      <c r="O49" s="1008"/>
      <c r="P49" s="241">
        <v>4833</v>
      </c>
      <c r="Q49" s="1008"/>
      <c r="R49" s="241">
        <v>3985</v>
      </c>
      <c r="S49" s="1008"/>
      <c r="T49" s="241">
        <v>5728</v>
      </c>
      <c r="U49" s="1008"/>
      <c r="V49" s="241">
        <v>4811</v>
      </c>
      <c r="W49" s="1008"/>
      <c r="X49" s="241">
        <v>6039</v>
      </c>
      <c r="Y49" s="1008"/>
      <c r="Z49" s="241">
        <v>7783</v>
      </c>
      <c r="AA49" s="1008"/>
      <c r="AB49" s="241">
        <v>8274</v>
      </c>
      <c r="AC49" s="1008"/>
      <c r="AD49" s="241">
        <v>7090</v>
      </c>
      <c r="AE49" s="1456"/>
      <c r="AF49" s="4"/>
    </row>
    <row r="50" spans="1:32" ht="11.25" customHeight="1">
      <c r="A50" s="4"/>
      <c r="B50" s="354"/>
      <c r="C50" s="786"/>
      <c r="D50" s="780" t="s">
        <v>266</v>
      </c>
      <c r="E50" s="220"/>
      <c r="F50" s="241">
        <v>2</v>
      </c>
      <c r="G50" s="1008"/>
      <c r="H50" s="241" t="s">
        <v>9</v>
      </c>
      <c r="I50" s="1008"/>
      <c r="J50" s="241">
        <v>1</v>
      </c>
      <c r="K50" s="1008"/>
      <c r="L50" s="241" t="s">
        <v>9</v>
      </c>
      <c r="M50" s="1008"/>
      <c r="N50" s="241">
        <v>19</v>
      </c>
      <c r="O50" s="1008"/>
      <c r="P50" s="241">
        <v>19</v>
      </c>
      <c r="Q50" s="1008"/>
      <c r="R50" s="241" t="s">
        <v>9</v>
      </c>
      <c r="S50" s="1008"/>
      <c r="T50" s="241" t="s">
        <v>9</v>
      </c>
      <c r="U50" s="1008"/>
      <c r="V50" s="241" t="s">
        <v>9</v>
      </c>
      <c r="W50" s="1008"/>
      <c r="X50" s="241">
        <v>1</v>
      </c>
      <c r="Y50" s="1008"/>
      <c r="Z50" s="241" t="s">
        <v>9</v>
      </c>
      <c r="AA50" s="1008"/>
      <c r="AB50" s="241" t="s">
        <v>9</v>
      </c>
      <c r="AC50" s="1008"/>
      <c r="AD50" s="241" t="s">
        <v>9</v>
      </c>
      <c r="AE50" s="1456"/>
      <c r="AF50" s="4"/>
    </row>
    <row r="51" spans="1:32" ht="3.75" customHeight="1">
      <c r="A51" s="4"/>
      <c r="B51" s="354"/>
      <c r="C51" s="339"/>
      <c r="D51" s="339"/>
      <c r="E51" s="222"/>
      <c r="F51" s="221"/>
      <c r="G51" s="1008"/>
      <c r="H51" s="221"/>
      <c r="I51" s="1008"/>
      <c r="J51" s="241"/>
      <c r="K51" s="1008"/>
      <c r="L51" s="241"/>
      <c r="M51" s="1008"/>
      <c r="N51" s="241"/>
      <c r="O51" s="1008"/>
      <c r="P51" s="241"/>
      <c r="Q51" s="1008"/>
      <c r="R51" s="241"/>
      <c r="S51" s="1008"/>
      <c r="T51" s="241"/>
      <c r="U51" s="1008"/>
      <c r="V51" s="241"/>
      <c r="W51" s="1008"/>
      <c r="X51" s="241"/>
      <c r="Y51" s="1008"/>
      <c r="Z51" s="241"/>
      <c r="AA51" s="1008"/>
      <c r="AB51" s="241"/>
      <c r="AC51" s="1008"/>
      <c r="AD51" s="241"/>
      <c r="AE51" s="1456"/>
      <c r="AF51" s="4"/>
    </row>
    <row r="52" spans="1:32" ht="12" customHeight="1">
      <c r="A52" s="4"/>
      <c r="B52" s="354"/>
      <c r="C52" s="1454" t="s">
        <v>444</v>
      </c>
      <c r="D52" s="1454"/>
      <c r="E52" s="1014"/>
      <c r="F52" s="221"/>
      <c r="G52" s="1008"/>
      <c r="H52" s="221"/>
      <c r="I52" s="1008"/>
      <c r="J52" s="241"/>
      <c r="K52" s="1008"/>
      <c r="L52" s="241"/>
      <c r="M52" s="1008"/>
      <c r="N52" s="241"/>
      <c r="O52" s="1008"/>
      <c r="P52" s="241"/>
      <c r="Q52" s="1008"/>
      <c r="R52" s="241"/>
      <c r="S52" s="1008"/>
      <c r="T52" s="241"/>
      <c r="U52" s="1008"/>
      <c r="V52" s="241"/>
      <c r="W52" s="1008"/>
      <c r="X52" s="241"/>
      <c r="Y52" s="1008"/>
      <c r="Z52" s="241"/>
      <c r="AA52" s="1008"/>
      <c r="AB52" s="241"/>
      <c r="AC52" s="1008"/>
      <c r="AD52" s="241"/>
      <c r="AE52" s="1456"/>
      <c r="AF52" s="4"/>
    </row>
    <row r="53" spans="1:32" ht="12" customHeight="1">
      <c r="A53" s="4"/>
      <c r="B53" s="354"/>
      <c r="C53" s="786"/>
      <c r="D53" s="720" t="s">
        <v>502</v>
      </c>
      <c r="E53" s="220"/>
      <c r="F53" s="221">
        <v>1594</v>
      </c>
      <c r="G53" s="1076"/>
      <c r="H53" s="241">
        <v>1568</v>
      </c>
      <c r="I53" s="1076"/>
      <c r="J53" s="241">
        <v>1380</v>
      </c>
      <c r="K53" s="1076"/>
      <c r="L53" s="241">
        <v>2359</v>
      </c>
      <c r="M53" s="1076"/>
      <c r="N53" s="241">
        <v>1423</v>
      </c>
      <c r="O53" s="1076"/>
      <c r="P53" s="241">
        <v>1031</v>
      </c>
      <c r="Q53" s="1076"/>
      <c r="R53" s="241">
        <v>952</v>
      </c>
      <c r="S53" s="1076"/>
      <c r="T53" s="241">
        <v>1398</v>
      </c>
      <c r="U53" s="1076"/>
      <c r="V53" s="241">
        <v>1128</v>
      </c>
      <c r="W53" s="1076"/>
      <c r="X53" s="241">
        <v>1519</v>
      </c>
      <c r="Y53" s="1076"/>
      <c r="Z53" s="241">
        <v>2368</v>
      </c>
      <c r="AA53" s="1076"/>
      <c r="AB53" s="241">
        <v>2409</v>
      </c>
      <c r="AC53" s="1076"/>
      <c r="AD53" s="241">
        <v>1990</v>
      </c>
      <c r="AE53" s="1456"/>
      <c r="AF53" s="4"/>
    </row>
    <row r="54" spans="1:32" ht="12" customHeight="1">
      <c r="A54" s="4"/>
      <c r="B54" s="354"/>
      <c r="C54" s="786"/>
      <c r="D54" s="720" t="s">
        <v>503</v>
      </c>
      <c r="E54" s="220"/>
      <c r="F54" s="221">
        <v>830</v>
      </c>
      <c r="G54" s="1076"/>
      <c r="H54" s="241">
        <v>815</v>
      </c>
      <c r="I54" s="1076"/>
      <c r="J54" s="241">
        <v>789</v>
      </c>
      <c r="K54" s="1076"/>
      <c r="L54" s="241">
        <v>612</v>
      </c>
      <c r="M54" s="1076"/>
      <c r="N54" s="241">
        <v>580</v>
      </c>
      <c r="O54" s="1076"/>
      <c r="P54" s="241">
        <v>446</v>
      </c>
      <c r="Q54" s="1076"/>
      <c r="R54" s="241">
        <v>382</v>
      </c>
      <c r="S54" s="1076"/>
      <c r="T54" s="241">
        <v>451</v>
      </c>
      <c r="U54" s="1076"/>
      <c r="V54" s="241">
        <v>616</v>
      </c>
      <c r="W54" s="1076"/>
      <c r="X54" s="241">
        <v>796</v>
      </c>
      <c r="Y54" s="1076"/>
      <c r="Z54" s="241">
        <v>1218</v>
      </c>
      <c r="AA54" s="1076"/>
      <c r="AB54" s="241">
        <v>1302</v>
      </c>
      <c r="AC54" s="1076"/>
      <c r="AD54" s="241">
        <v>1026</v>
      </c>
      <c r="AE54" s="1456"/>
      <c r="AF54" s="4"/>
    </row>
    <row r="55" spans="1:32" ht="12" customHeight="1">
      <c r="A55" s="4"/>
      <c r="B55" s="354"/>
      <c r="C55" s="786"/>
      <c r="D55" s="720" t="s">
        <v>509</v>
      </c>
      <c r="E55" s="220"/>
      <c r="F55" s="221">
        <v>774</v>
      </c>
      <c r="G55" s="1076"/>
      <c r="H55" s="241">
        <v>772</v>
      </c>
      <c r="I55" s="1076"/>
      <c r="J55" s="241">
        <v>609</v>
      </c>
      <c r="K55" s="1076"/>
      <c r="L55" s="241">
        <v>1013</v>
      </c>
      <c r="M55" s="1076"/>
      <c r="N55" s="241">
        <v>831</v>
      </c>
      <c r="O55" s="1076"/>
      <c r="P55" s="241">
        <v>872</v>
      </c>
      <c r="Q55" s="1076"/>
      <c r="R55" s="241">
        <v>618</v>
      </c>
      <c r="S55" s="1076"/>
      <c r="T55" s="241">
        <v>1076</v>
      </c>
      <c r="U55" s="1076"/>
      <c r="V55" s="241">
        <v>740</v>
      </c>
      <c r="W55" s="1076"/>
      <c r="X55" s="241">
        <v>1102</v>
      </c>
      <c r="Y55" s="1076"/>
      <c r="Z55" s="241">
        <v>1002</v>
      </c>
      <c r="AA55" s="1076"/>
      <c r="AB55" s="241">
        <v>1248</v>
      </c>
      <c r="AC55" s="1076"/>
      <c r="AD55" s="241">
        <v>1004</v>
      </c>
      <c r="AE55" s="1456"/>
      <c r="AF55" s="4"/>
    </row>
    <row r="56" spans="1:32" ht="12" customHeight="1">
      <c r="A56" s="4"/>
      <c r="B56" s="354"/>
      <c r="C56" s="786"/>
      <c r="D56" s="720" t="s">
        <v>570</v>
      </c>
      <c r="E56" s="220"/>
      <c r="F56" s="221">
        <v>1019</v>
      </c>
      <c r="G56" s="1076"/>
      <c r="H56" s="241">
        <v>856</v>
      </c>
      <c r="I56" s="1076"/>
      <c r="J56" s="241">
        <v>1411</v>
      </c>
      <c r="K56" s="1076"/>
      <c r="L56" s="241">
        <v>923</v>
      </c>
      <c r="M56" s="1076"/>
      <c r="N56" s="241">
        <v>909</v>
      </c>
      <c r="O56" s="1076"/>
      <c r="P56" s="241">
        <v>796</v>
      </c>
      <c r="Q56" s="1076"/>
      <c r="R56" s="241">
        <v>710</v>
      </c>
      <c r="S56" s="1076"/>
      <c r="T56" s="241">
        <v>965</v>
      </c>
      <c r="U56" s="1076"/>
      <c r="V56" s="241">
        <v>876</v>
      </c>
      <c r="W56" s="1076"/>
      <c r="X56" s="241">
        <v>1050</v>
      </c>
      <c r="Y56" s="1076"/>
      <c r="Z56" s="241">
        <v>1042</v>
      </c>
      <c r="AA56" s="1076"/>
      <c r="AB56" s="241">
        <v>998</v>
      </c>
      <c r="AC56" s="1076"/>
      <c r="AD56" s="241">
        <v>994</v>
      </c>
      <c r="AE56" s="1456"/>
      <c r="AF56" s="4"/>
    </row>
    <row r="57" spans="1:32" ht="12" customHeight="1">
      <c r="A57" s="4"/>
      <c r="B57" s="354"/>
      <c r="C57" s="786"/>
      <c r="D57" s="720" t="s">
        <v>505</v>
      </c>
      <c r="E57" s="220"/>
      <c r="F57" s="221">
        <v>392</v>
      </c>
      <c r="G57" s="1076"/>
      <c r="H57" s="241">
        <v>389</v>
      </c>
      <c r="I57" s="1076"/>
      <c r="J57" s="241">
        <v>342</v>
      </c>
      <c r="K57" s="1076"/>
      <c r="L57" s="241">
        <v>400</v>
      </c>
      <c r="M57" s="1076"/>
      <c r="N57" s="241">
        <v>486</v>
      </c>
      <c r="O57" s="1076"/>
      <c r="P57" s="241">
        <v>407</v>
      </c>
      <c r="Q57" s="1076"/>
      <c r="R57" s="241">
        <v>368</v>
      </c>
      <c r="S57" s="1076"/>
      <c r="T57" s="241">
        <v>429</v>
      </c>
      <c r="U57" s="1076"/>
      <c r="V57" s="241">
        <v>498</v>
      </c>
      <c r="W57" s="1076"/>
      <c r="X57" s="241">
        <v>593</v>
      </c>
      <c r="Y57" s="1076"/>
      <c r="Z57" s="241">
        <v>644</v>
      </c>
      <c r="AA57" s="1076"/>
      <c r="AB57" s="241">
        <v>704</v>
      </c>
      <c r="AC57" s="1076"/>
      <c r="AD57" s="241">
        <v>704</v>
      </c>
      <c r="AE57" s="1456"/>
      <c r="AF57" s="4"/>
    </row>
    <row r="58" spans="1:32" ht="13.5" hidden="1" customHeight="1">
      <c r="A58" s="4"/>
      <c r="B58" s="354"/>
      <c r="C58" s="786"/>
      <c r="D58" s="720" t="s">
        <v>510</v>
      </c>
      <c r="E58" s="220"/>
      <c r="F58" s="221">
        <v>373</v>
      </c>
      <c r="G58" s="1076"/>
      <c r="H58" s="241">
        <v>496</v>
      </c>
      <c r="I58" s="1076"/>
      <c r="J58" s="241">
        <v>372</v>
      </c>
      <c r="K58" s="1076"/>
      <c r="L58" s="241">
        <v>426</v>
      </c>
      <c r="M58" s="1076"/>
      <c r="N58" s="241">
        <v>417</v>
      </c>
      <c r="O58" s="1076"/>
      <c r="P58" s="241">
        <v>493</v>
      </c>
      <c r="Q58" s="1076"/>
      <c r="R58" s="241">
        <v>254</v>
      </c>
      <c r="S58" s="1076"/>
      <c r="T58" s="241">
        <v>405</v>
      </c>
      <c r="U58" s="1076"/>
      <c r="V58" s="241">
        <v>348</v>
      </c>
      <c r="W58" s="1076"/>
      <c r="X58" s="241">
        <v>429</v>
      </c>
      <c r="Y58" s="1076"/>
      <c r="Z58" s="241">
        <v>492</v>
      </c>
      <c r="AA58" s="1076"/>
      <c r="AB58" s="241">
        <v>703</v>
      </c>
      <c r="AC58" s="1076"/>
      <c r="AD58" s="241">
        <v>613</v>
      </c>
      <c r="AE58" s="1456"/>
      <c r="AF58" s="4"/>
    </row>
    <row r="59" spans="1:32" ht="12" hidden="1" customHeight="1">
      <c r="A59" s="4"/>
      <c r="B59" s="354"/>
      <c r="C59" s="786"/>
      <c r="D59" s="720" t="s">
        <v>511</v>
      </c>
      <c r="E59" s="220"/>
      <c r="F59" s="221">
        <v>378</v>
      </c>
      <c r="G59" s="1076"/>
      <c r="H59" s="241">
        <v>391</v>
      </c>
      <c r="I59" s="1076"/>
      <c r="J59" s="241">
        <v>522</v>
      </c>
      <c r="K59" s="1076"/>
      <c r="L59" s="241">
        <v>491</v>
      </c>
      <c r="M59" s="1076"/>
      <c r="N59" s="241">
        <v>674</v>
      </c>
      <c r="O59" s="1076"/>
      <c r="P59" s="241">
        <v>840</v>
      </c>
      <c r="Q59" s="1076"/>
      <c r="R59" s="241">
        <v>461</v>
      </c>
      <c r="S59" s="1076"/>
      <c r="T59" s="241">
        <v>480</v>
      </c>
      <c r="U59" s="1076"/>
      <c r="V59" s="241">
        <v>310</v>
      </c>
      <c r="W59" s="1076"/>
      <c r="X59" s="241">
        <v>665</v>
      </c>
      <c r="Y59" s="1076"/>
      <c r="Z59" s="241">
        <v>628</v>
      </c>
      <c r="AA59" s="1076"/>
      <c r="AB59" s="241">
        <v>843</v>
      </c>
      <c r="AC59" s="1076"/>
      <c r="AD59" s="241">
        <v>596</v>
      </c>
      <c r="AE59" s="1456"/>
      <c r="AF59" s="4"/>
    </row>
    <row r="60" spans="1:32" ht="12" hidden="1" customHeight="1">
      <c r="A60" s="4"/>
      <c r="B60" s="354"/>
      <c r="C60" s="786"/>
      <c r="D60" s="720" t="s">
        <v>504</v>
      </c>
      <c r="E60" s="220"/>
      <c r="F60" s="221">
        <v>520</v>
      </c>
      <c r="G60" s="1076"/>
      <c r="H60" s="241">
        <v>453</v>
      </c>
      <c r="I60" s="1076"/>
      <c r="J60" s="241">
        <v>511</v>
      </c>
      <c r="K60" s="1076"/>
      <c r="L60" s="241">
        <v>307</v>
      </c>
      <c r="M60" s="1076"/>
      <c r="N60" s="241">
        <v>437</v>
      </c>
      <c r="O60" s="1076"/>
      <c r="P60" s="241">
        <v>481</v>
      </c>
      <c r="Q60" s="1076"/>
      <c r="R60" s="241">
        <v>186</v>
      </c>
      <c r="S60" s="1076"/>
      <c r="T60" s="241">
        <v>284</v>
      </c>
      <c r="U60" s="1076"/>
      <c r="V60" s="241">
        <v>241</v>
      </c>
      <c r="W60" s="1076"/>
      <c r="X60" s="241">
        <v>274</v>
      </c>
      <c r="Y60" s="1076"/>
      <c r="Z60" s="241">
        <v>315</v>
      </c>
      <c r="AA60" s="1076"/>
      <c r="AB60" s="241">
        <v>416</v>
      </c>
      <c r="AC60" s="1076"/>
      <c r="AD60" s="241">
        <v>566</v>
      </c>
      <c r="AE60" s="1456"/>
      <c r="AF60" s="4"/>
    </row>
    <row r="61" spans="1:32" ht="4.5" customHeight="1">
      <c r="A61" s="4"/>
      <c r="B61" s="354"/>
      <c r="C61" s="224"/>
      <c r="D61" s="18"/>
      <c r="E61" s="220"/>
      <c r="F61" s="221"/>
      <c r="G61" s="1008"/>
      <c r="H61" s="241"/>
      <c r="I61" s="1008"/>
      <c r="J61" s="241"/>
      <c r="K61" s="1008"/>
      <c r="L61" s="241"/>
      <c r="M61" s="1008"/>
      <c r="N61" s="241"/>
      <c r="O61" s="1008"/>
      <c r="P61" s="241"/>
      <c r="Q61" s="1008"/>
      <c r="R61" s="241"/>
      <c r="S61" s="1008"/>
      <c r="T61" s="241"/>
      <c r="U61" s="1008"/>
      <c r="V61" s="241"/>
      <c r="W61" s="1008"/>
      <c r="X61" s="241"/>
      <c r="Y61" s="1008"/>
      <c r="Z61" s="241"/>
      <c r="AA61" s="1008"/>
      <c r="AB61" s="241"/>
      <c r="AC61" s="1008"/>
      <c r="AD61" s="241"/>
      <c r="AE61" s="1456"/>
      <c r="AF61" s="4"/>
    </row>
    <row r="62" spans="1:32" ht="12" customHeight="1">
      <c r="A62" s="4"/>
      <c r="B62" s="354"/>
      <c r="C62" s="1649" t="s">
        <v>268</v>
      </c>
      <c r="D62" s="1649"/>
      <c r="E62" s="373"/>
      <c r="F62" s="783">
        <v>14.931006854802813</v>
      </c>
      <c r="G62" s="783"/>
      <c r="H62" s="784">
        <f>+H38/H9*100</f>
        <v>13.84335740827127</v>
      </c>
      <c r="I62" s="783"/>
      <c r="J62" s="784">
        <f>+J38/J9*100</f>
        <v>14.371277299801456</v>
      </c>
      <c r="K62" s="783"/>
      <c r="L62" s="784">
        <f>+L38/L9*100</f>
        <v>12.349574798095951</v>
      </c>
      <c r="M62" s="783"/>
      <c r="N62" s="784">
        <f>+N38/N9*100</f>
        <v>12.19138654907449</v>
      </c>
      <c r="O62" s="783"/>
      <c r="P62" s="784">
        <f>+P38/P9*100</f>
        <v>11.748794206466203</v>
      </c>
      <c r="Q62" s="783"/>
      <c r="R62" s="784">
        <f>+R38/R9*100</f>
        <v>10.840283415750241</v>
      </c>
      <c r="S62" s="783"/>
      <c r="T62" s="784">
        <f>+T38/T9*100</f>
        <v>11.516216905301862</v>
      </c>
      <c r="U62" s="783"/>
      <c r="V62" s="784">
        <f>+V38/V9*100</f>
        <v>13.405238828967642</v>
      </c>
      <c r="W62" s="783"/>
      <c r="X62" s="784">
        <f>+X38/X9*100</f>
        <v>15.198286452263208</v>
      </c>
      <c r="Y62" s="783"/>
      <c r="Z62" s="784">
        <f>+Z38/Z9*100</f>
        <v>20.037246516760931</v>
      </c>
      <c r="AA62" s="783"/>
      <c r="AB62" s="784">
        <f>+AB38/AB9*100</f>
        <v>23.490818458380677</v>
      </c>
      <c r="AC62" s="783"/>
      <c r="AD62" s="784">
        <f>+AD38/AD9*100</f>
        <v>20.868275429288609</v>
      </c>
      <c r="AE62" s="1456"/>
      <c r="AF62" s="4"/>
    </row>
    <row r="63" spans="1:32" ht="11.25" customHeight="1" thickBot="1">
      <c r="A63" s="4"/>
      <c r="B63" s="354"/>
      <c r="C63" s="1015"/>
      <c r="D63" s="1456"/>
      <c r="E63" s="1456"/>
      <c r="F63" s="1452"/>
      <c r="G63" s="1008"/>
      <c r="H63" s="1452"/>
      <c r="I63" s="1008"/>
      <c r="J63" s="1452"/>
      <c r="K63" s="1008"/>
      <c r="L63" s="1452"/>
      <c r="M63" s="1008"/>
      <c r="N63" s="1452"/>
      <c r="O63" s="1008"/>
      <c r="P63" s="1452"/>
      <c r="Q63" s="1008"/>
      <c r="R63" s="1452"/>
      <c r="S63" s="1008"/>
      <c r="T63" s="1452"/>
      <c r="U63" s="1008"/>
      <c r="V63" s="1452"/>
      <c r="W63" s="1008"/>
      <c r="X63" s="1452"/>
      <c r="Y63" s="1008"/>
      <c r="Z63" s="1452"/>
      <c r="AA63" s="1008"/>
      <c r="AB63" s="1452"/>
      <c r="AC63" s="1008"/>
      <c r="AD63" s="1452"/>
      <c r="AE63" s="1456"/>
      <c r="AF63" s="4"/>
    </row>
    <row r="64" spans="1:32" s="12" customFormat="1" ht="13.5" customHeight="1" thickBot="1">
      <c r="A64" s="11"/>
      <c r="B64" s="353"/>
      <c r="C64" s="615" t="s">
        <v>269</v>
      </c>
      <c r="D64" s="983"/>
      <c r="E64" s="983"/>
      <c r="F64" s="1009"/>
      <c r="G64" s="1009"/>
      <c r="H64" s="1009"/>
      <c r="I64" s="1009"/>
      <c r="J64" s="1009"/>
      <c r="K64" s="1009"/>
      <c r="L64" s="1009"/>
      <c r="M64" s="1009"/>
      <c r="N64" s="1009"/>
      <c r="O64" s="1009"/>
      <c r="P64" s="1009"/>
      <c r="Q64" s="1009"/>
      <c r="R64" s="1009"/>
      <c r="S64" s="1009"/>
      <c r="T64" s="1009"/>
      <c r="U64" s="1009"/>
      <c r="V64" s="1009"/>
      <c r="W64" s="1009"/>
      <c r="X64" s="1009"/>
      <c r="Y64" s="1009"/>
      <c r="Z64" s="1009"/>
      <c r="AA64" s="1009"/>
      <c r="AB64" s="1009"/>
      <c r="AC64" s="1009"/>
      <c r="AD64" s="1010"/>
      <c r="AE64" s="1456"/>
      <c r="AF64" s="11"/>
    </row>
    <row r="65" spans="1:32" ht="9.75" customHeight="1">
      <c r="A65" s="4"/>
      <c r="B65" s="354"/>
      <c r="C65" s="1455" t="s">
        <v>86</v>
      </c>
      <c r="D65" s="1016"/>
      <c r="E65" s="1461"/>
      <c r="F65" s="1008"/>
      <c r="G65" s="1008"/>
      <c r="H65" s="1008"/>
      <c r="I65" s="1008"/>
      <c r="J65" s="1008"/>
      <c r="K65" s="1008"/>
      <c r="L65" s="1008"/>
      <c r="M65" s="1008"/>
      <c r="N65" s="1008"/>
      <c r="O65" s="1008"/>
      <c r="P65" s="1008"/>
      <c r="Q65" s="1008"/>
      <c r="R65" s="1008"/>
      <c r="S65" s="1008"/>
      <c r="T65" s="1008"/>
      <c r="U65" s="1008"/>
      <c r="V65" s="1008"/>
      <c r="W65" s="1008"/>
      <c r="X65" s="1008"/>
      <c r="Y65" s="1008"/>
      <c r="Z65" s="1008"/>
      <c r="AA65" s="1008"/>
      <c r="AB65" s="1008"/>
      <c r="AC65" s="1008"/>
      <c r="AD65" s="1008"/>
      <c r="AE65" s="1456"/>
      <c r="AF65" s="4"/>
    </row>
    <row r="66" spans="1:32" ht="12" customHeight="1">
      <c r="A66" s="4"/>
      <c r="B66" s="354"/>
      <c r="C66" s="1649" t="s">
        <v>76</v>
      </c>
      <c r="D66" s="1649"/>
      <c r="E66" s="987">
        <f>SUM(E72:E78)</f>
        <v>0</v>
      </c>
      <c r="F66" s="988">
        <v>5554</v>
      </c>
      <c r="G66" s="1017"/>
      <c r="H66" s="989">
        <v>5422</v>
      </c>
      <c r="I66" s="1017"/>
      <c r="J66" s="989">
        <v>5527</v>
      </c>
      <c r="K66" s="1017"/>
      <c r="L66" s="989">
        <v>6201</v>
      </c>
      <c r="M66" s="1017"/>
      <c r="N66" s="989">
        <v>5503</v>
      </c>
      <c r="O66" s="1017"/>
      <c r="P66" s="989">
        <v>4957</v>
      </c>
      <c r="Q66" s="1017"/>
      <c r="R66" s="989">
        <v>3327</v>
      </c>
      <c r="S66" s="1017"/>
      <c r="T66" s="989">
        <v>5164</v>
      </c>
      <c r="U66" s="1017"/>
      <c r="V66" s="989">
        <v>4761</v>
      </c>
      <c r="W66" s="1017"/>
      <c r="X66" s="989">
        <v>6029</v>
      </c>
      <c r="Y66" s="1017"/>
      <c r="Z66" s="989">
        <v>7463</v>
      </c>
      <c r="AA66" s="1017"/>
      <c r="AB66" s="989">
        <v>8093</v>
      </c>
      <c r="AC66" s="1017"/>
      <c r="AD66" s="989">
        <v>6488</v>
      </c>
      <c r="AE66" s="1456"/>
      <c r="AF66" s="4"/>
    </row>
    <row r="67" spans="1:32" ht="11.25" customHeight="1">
      <c r="A67" s="4"/>
      <c r="B67" s="354"/>
      <c r="C67" s="786"/>
      <c r="D67" s="137" t="s">
        <v>571</v>
      </c>
      <c r="E67" s="220"/>
      <c r="F67" s="223">
        <v>394</v>
      </c>
      <c r="G67" s="1008"/>
      <c r="H67" s="271">
        <v>194</v>
      </c>
      <c r="I67" s="1008"/>
      <c r="J67" s="271">
        <v>389</v>
      </c>
      <c r="K67" s="1008"/>
      <c r="L67" s="271">
        <v>339</v>
      </c>
      <c r="M67" s="1008"/>
      <c r="N67" s="241">
        <v>288</v>
      </c>
      <c r="O67" s="1008"/>
      <c r="P67" s="241">
        <v>460</v>
      </c>
      <c r="Q67" s="1008"/>
      <c r="R67" s="241">
        <v>138</v>
      </c>
      <c r="S67" s="1008"/>
      <c r="T67" s="241">
        <v>222</v>
      </c>
      <c r="U67" s="1008"/>
      <c r="V67" s="241">
        <v>196</v>
      </c>
      <c r="W67" s="1008"/>
      <c r="X67" s="241">
        <v>417</v>
      </c>
      <c r="Y67" s="1008"/>
      <c r="Z67" s="241">
        <v>785</v>
      </c>
      <c r="AA67" s="1008"/>
      <c r="AB67" s="241">
        <v>678</v>
      </c>
      <c r="AC67" s="1008"/>
      <c r="AD67" s="241">
        <v>393</v>
      </c>
      <c r="AE67" s="1456"/>
      <c r="AF67" s="4"/>
    </row>
    <row r="68" spans="1:32" ht="11.25" customHeight="1">
      <c r="A68" s="4"/>
      <c r="B68" s="354"/>
      <c r="C68" s="786"/>
      <c r="D68" s="137" t="s">
        <v>265</v>
      </c>
      <c r="E68" s="220"/>
      <c r="F68" s="223">
        <v>1337</v>
      </c>
      <c r="G68" s="1008"/>
      <c r="H68" s="271">
        <v>1403</v>
      </c>
      <c r="I68" s="1008"/>
      <c r="J68" s="271">
        <v>1170</v>
      </c>
      <c r="K68" s="1008"/>
      <c r="L68" s="271">
        <v>1377</v>
      </c>
      <c r="M68" s="1008"/>
      <c r="N68" s="241">
        <v>1554</v>
      </c>
      <c r="O68" s="1008"/>
      <c r="P68" s="241">
        <v>1464</v>
      </c>
      <c r="Q68" s="1008"/>
      <c r="R68" s="241">
        <v>904</v>
      </c>
      <c r="S68" s="1008"/>
      <c r="T68" s="241">
        <v>1254</v>
      </c>
      <c r="U68" s="1008"/>
      <c r="V68" s="241">
        <v>1548</v>
      </c>
      <c r="W68" s="1008"/>
      <c r="X68" s="241">
        <v>1701</v>
      </c>
      <c r="Y68" s="1008"/>
      <c r="Z68" s="241">
        <v>1689</v>
      </c>
      <c r="AA68" s="1008"/>
      <c r="AB68" s="241">
        <v>2307</v>
      </c>
      <c r="AC68" s="1008"/>
      <c r="AD68" s="241">
        <v>1772</v>
      </c>
      <c r="AE68" s="1456"/>
      <c r="AF68" s="4"/>
    </row>
    <row r="69" spans="1:32" ht="11.25" customHeight="1">
      <c r="A69" s="4"/>
      <c r="B69" s="354"/>
      <c r="C69" s="786"/>
      <c r="D69" s="137" t="s">
        <v>206</v>
      </c>
      <c r="E69" s="220"/>
      <c r="F69" s="223">
        <v>3823</v>
      </c>
      <c r="G69" s="1008"/>
      <c r="H69" s="271">
        <v>3823</v>
      </c>
      <c r="I69" s="1008"/>
      <c r="J69" s="271">
        <v>3968</v>
      </c>
      <c r="K69" s="1008"/>
      <c r="L69" s="271">
        <v>4485</v>
      </c>
      <c r="M69" s="1008"/>
      <c r="N69" s="241">
        <v>3643</v>
      </c>
      <c r="O69" s="1008"/>
      <c r="P69" s="241">
        <v>3018</v>
      </c>
      <c r="Q69" s="1008"/>
      <c r="R69" s="241">
        <v>2285</v>
      </c>
      <c r="S69" s="1008"/>
      <c r="T69" s="241">
        <v>3688</v>
      </c>
      <c r="U69" s="1008"/>
      <c r="V69" s="241">
        <v>3017</v>
      </c>
      <c r="W69" s="1008"/>
      <c r="X69" s="241">
        <v>3910</v>
      </c>
      <c r="Y69" s="1008"/>
      <c r="Z69" s="241">
        <v>4989</v>
      </c>
      <c r="AA69" s="1008"/>
      <c r="AB69" s="241">
        <v>5108</v>
      </c>
      <c r="AC69" s="1008"/>
      <c r="AD69" s="241">
        <v>4323</v>
      </c>
      <c r="AE69" s="1456"/>
      <c r="AF69" s="4"/>
    </row>
    <row r="70" spans="1:32" ht="11.25" customHeight="1">
      <c r="A70" s="4"/>
      <c r="B70" s="354"/>
      <c r="C70" s="786"/>
      <c r="D70" s="137" t="s">
        <v>266</v>
      </c>
      <c r="E70" s="220"/>
      <c r="F70" s="221" t="s">
        <v>9</v>
      </c>
      <c r="G70" s="1008"/>
      <c r="H70" s="241">
        <v>2</v>
      </c>
      <c r="I70" s="1008"/>
      <c r="J70" s="241" t="s">
        <v>9</v>
      </c>
      <c r="K70" s="1008"/>
      <c r="L70" s="241" t="s">
        <v>9</v>
      </c>
      <c r="M70" s="1008"/>
      <c r="N70" s="241">
        <v>18</v>
      </c>
      <c r="O70" s="1008"/>
      <c r="P70" s="241">
        <v>15</v>
      </c>
      <c r="Q70" s="1008"/>
      <c r="R70" s="241" t="s">
        <v>9</v>
      </c>
      <c r="S70" s="1008"/>
      <c r="T70" s="241" t="s">
        <v>9</v>
      </c>
      <c r="U70" s="1008"/>
      <c r="V70" s="241" t="s">
        <v>9</v>
      </c>
      <c r="W70" s="1008"/>
      <c r="X70" s="241">
        <v>1</v>
      </c>
      <c r="Y70" s="1008"/>
      <c r="Z70" s="241" t="s">
        <v>9</v>
      </c>
      <c r="AA70" s="1008"/>
      <c r="AB70" s="241" t="s">
        <v>9</v>
      </c>
      <c r="AC70" s="1008"/>
      <c r="AD70" s="241" t="s">
        <v>9</v>
      </c>
      <c r="AE70" s="1456"/>
      <c r="AF70" s="4"/>
    </row>
    <row r="71" spans="1:32" ht="3.75" customHeight="1">
      <c r="A71" s="4"/>
      <c r="B71" s="354"/>
      <c r="C71" s="786"/>
      <c r="D71" s="32"/>
      <c r="E71" s="1018"/>
      <c r="F71" s="221"/>
      <c r="G71" s="1008"/>
      <c r="H71" s="241"/>
      <c r="I71" s="1008"/>
      <c r="J71" s="241"/>
      <c r="K71" s="1008"/>
      <c r="L71" s="241"/>
      <c r="M71" s="1008"/>
      <c r="N71" s="241"/>
      <c r="O71" s="1008"/>
      <c r="P71" s="241"/>
      <c r="Q71" s="1008"/>
      <c r="R71" s="241"/>
      <c r="S71" s="1008"/>
      <c r="T71" s="241"/>
      <c r="U71" s="1008"/>
      <c r="V71" s="241"/>
      <c r="W71" s="1008"/>
      <c r="X71" s="241"/>
      <c r="Y71" s="1008"/>
      <c r="Z71" s="241"/>
      <c r="AA71" s="1008"/>
      <c r="AB71" s="241"/>
      <c r="AC71" s="1008"/>
      <c r="AD71" s="241"/>
      <c r="AE71" s="1456"/>
      <c r="AF71" s="4"/>
    </row>
    <row r="72" spans="1:32" ht="12.75" hidden="1" customHeight="1">
      <c r="A72" s="4"/>
      <c r="B72" s="354"/>
      <c r="C72" s="786"/>
      <c r="D72" s="322" t="s">
        <v>234</v>
      </c>
      <c r="E72" s="222"/>
      <c r="F72" s="221">
        <v>1539</v>
      </c>
      <c r="G72" s="1008"/>
      <c r="H72" s="241">
        <v>1671</v>
      </c>
      <c r="I72" s="1008"/>
      <c r="J72" s="241">
        <v>1389</v>
      </c>
      <c r="K72" s="1008"/>
      <c r="L72" s="241">
        <v>2168</v>
      </c>
      <c r="M72" s="1008"/>
      <c r="N72" s="241">
        <v>2106</v>
      </c>
      <c r="O72" s="1008"/>
      <c r="P72" s="241">
        <v>1829</v>
      </c>
      <c r="Q72" s="1008"/>
      <c r="R72" s="241">
        <v>1206</v>
      </c>
      <c r="S72" s="1008"/>
      <c r="T72" s="241">
        <v>1897</v>
      </c>
      <c r="U72" s="1008"/>
      <c r="V72" s="241">
        <v>1577</v>
      </c>
      <c r="W72" s="1008"/>
      <c r="X72" s="241">
        <v>1855</v>
      </c>
      <c r="Y72" s="1008"/>
      <c r="Z72" s="241">
        <v>2334</v>
      </c>
      <c r="AA72" s="1008"/>
      <c r="AB72" s="241">
        <v>2592</v>
      </c>
      <c r="AC72" s="1008"/>
      <c r="AD72" s="241">
        <v>2037</v>
      </c>
      <c r="AE72" s="1456"/>
      <c r="AF72" s="4"/>
    </row>
    <row r="73" spans="1:32" ht="12.75" hidden="1" customHeight="1">
      <c r="A73" s="4"/>
      <c r="B73" s="354"/>
      <c r="C73" s="786"/>
      <c r="D73" s="322" t="s">
        <v>235</v>
      </c>
      <c r="E73" s="222"/>
      <c r="F73" s="221">
        <v>1971</v>
      </c>
      <c r="G73" s="1008"/>
      <c r="H73" s="241">
        <v>1953</v>
      </c>
      <c r="I73" s="1008"/>
      <c r="J73" s="241">
        <v>2393</v>
      </c>
      <c r="K73" s="1008"/>
      <c r="L73" s="241">
        <v>2543</v>
      </c>
      <c r="M73" s="1008"/>
      <c r="N73" s="241">
        <v>1961</v>
      </c>
      <c r="O73" s="1008"/>
      <c r="P73" s="241">
        <v>1411</v>
      </c>
      <c r="Q73" s="1008"/>
      <c r="R73" s="241">
        <v>1139</v>
      </c>
      <c r="S73" s="1008"/>
      <c r="T73" s="241">
        <v>2094</v>
      </c>
      <c r="U73" s="1008"/>
      <c r="V73" s="241">
        <v>1902</v>
      </c>
      <c r="W73" s="1008"/>
      <c r="X73" s="241">
        <v>2313</v>
      </c>
      <c r="Y73" s="1008"/>
      <c r="Z73" s="241">
        <v>2367</v>
      </c>
      <c r="AA73" s="1008"/>
      <c r="AB73" s="241">
        <v>2565</v>
      </c>
      <c r="AC73" s="1008"/>
      <c r="AD73" s="241">
        <v>2190</v>
      </c>
      <c r="AE73" s="1456"/>
      <c r="AF73" s="4"/>
    </row>
    <row r="74" spans="1:32" ht="12.75" hidden="1" customHeight="1">
      <c r="A74" s="4"/>
      <c r="B74" s="354"/>
      <c r="C74" s="786"/>
      <c r="D74" s="322" t="s">
        <v>67</v>
      </c>
      <c r="E74" s="222"/>
      <c r="F74" s="221">
        <v>498</v>
      </c>
      <c r="G74" s="1008"/>
      <c r="H74" s="241">
        <v>445</v>
      </c>
      <c r="I74" s="1008"/>
      <c r="J74" s="241">
        <v>434</v>
      </c>
      <c r="K74" s="1008"/>
      <c r="L74" s="241">
        <v>433</v>
      </c>
      <c r="M74" s="1008"/>
      <c r="N74" s="241">
        <v>522</v>
      </c>
      <c r="O74" s="1008"/>
      <c r="P74" s="241">
        <v>563</v>
      </c>
      <c r="Q74" s="1008"/>
      <c r="R74" s="241">
        <v>363</v>
      </c>
      <c r="S74" s="1008"/>
      <c r="T74" s="241">
        <v>404</v>
      </c>
      <c r="U74" s="1008"/>
      <c r="V74" s="241">
        <v>432</v>
      </c>
      <c r="W74" s="1008"/>
      <c r="X74" s="241">
        <v>552</v>
      </c>
      <c r="Y74" s="1008"/>
      <c r="Z74" s="241">
        <v>807</v>
      </c>
      <c r="AA74" s="1008"/>
      <c r="AB74" s="241">
        <v>698</v>
      </c>
      <c r="AC74" s="1008"/>
      <c r="AD74" s="241">
        <v>734</v>
      </c>
      <c r="AE74" s="1456"/>
      <c r="AF74" s="4"/>
    </row>
    <row r="75" spans="1:32" ht="12.75" hidden="1" customHeight="1">
      <c r="A75" s="4"/>
      <c r="B75" s="354"/>
      <c r="C75" s="786"/>
      <c r="D75" s="322" t="s">
        <v>237</v>
      </c>
      <c r="E75" s="222"/>
      <c r="F75" s="221">
        <v>812</v>
      </c>
      <c r="G75" s="1008"/>
      <c r="H75" s="241">
        <v>621</v>
      </c>
      <c r="I75" s="1008"/>
      <c r="J75" s="241">
        <v>848</v>
      </c>
      <c r="K75" s="1008"/>
      <c r="L75" s="241">
        <v>700</v>
      </c>
      <c r="M75" s="1008"/>
      <c r="N75" s="241">
        <v>633</v>
      </c>
      <c r="O75" s="1008"/>
      <c r="P75" s="241">
        <v>852</v>
      </c>
      <c r="Q75" s="1008"/>
      <c r="R75" s="241">
        <v>417</v>
      </c>
      <c r="S75" s="1008"/>
      <c r="T75" s="241">
        <v>538</v>
      </c>
      <c r="U75" s="1008"/>
      <c r="V75" s="241">
        <v>449</v>
      </c>
      <c r="W75" s="1008"/>
      <c r="X75" s="241">
        <v>599</v>
      </c>
      <c r="Y75" s="1008"/>
      <c r="Z75" s="241">
        <v>854</v>
      </c>
      <c r="AA75" s="1008"/>
      <c r="AB75" s="241">
        <v>1149</v>
      </c>
      <c r="AC75" s="1008"/>
      <c r="AD75" s="241">
        <v>737</v>
      </c>
      <c r="AE75" s="1456"/>
      <c r="AF75" s="4"/>
    </row>
    <row r="76" spans="1:32" ht="12.75" hidden="1" customHeight="1">
      <c r="A76" s="4"/>
      <c r="B76" s="354"/>
      <c r="C76" s="786"/>
      <c r="D76" s="322" t="s">
        <v>238</v>
      </c>
      <c r="E76" s="222"/>
      <c r="F76" s="221">
        <v>546</v>
      </c>
      <c r="G76" s="1008"/>
      <c r="H76" s="241">
        <v>546</v>
      </c>
      <c r="I76" s="1008"/>
      <c r="J76" s="241">
        <v>274</v>
      </c>
      <c r="K76" s="1008"/>
      <c r="L76" s="241">
        <v>225</v>
      </c>
      <c r="M76" s="1008"/>
      <c r="N76" s="241">
        <v>134</v>
      </c>
      <c r="O76" s="1008"/>
      <c r="P76" s="241">
        <v>166</v>
      </c>
      <c r="Q76" s="1008"/>
      <c r="R76" s="241">
        <v>103</v>
      </c>
      <c r="S76" s="1008"/>
      <c r="T76" s="241">
        <v>133</v>
      </c>
      <c r="U76" s="1008"/>
      <c r="V76" s="241">
        <v>294</v>
      </c>
      <c r="W76" s="1008"/>
      <c r="X76" s="241">
        <v>589</v>
      </c>
      <c r="Y76" s="1008"/>
      <c r="Z76" s="241">
        <v>906</v>
      </c>
      <c r="AA76" s="1008"/>
      <c r="AB76" s="241">
        <v>903</v>
      </c>
      <c r="AC76" s="1008"/>
      <c r="AD76" s="241">
        <v>635</v>
      </c>
      <c r="AE76" s="1456"/>
      <c r="AF76" s="4"/>
    </row>
    <row r="77" spans="1:32" ht="12.75" hidden="1" customHeight="1">
      <c r="A77" s="4"/>
      <c r="B77" s="354"/>
      <c r="C77" s="786"/>
      <c r="D77" s="322" t="s">
        <v>165</v>
      </c>
      <c r="E77" s="222"/>
      <c r="F77" s="221">
        <v>56</v>
      </c>
      <c r="G77" s="1008"/>
      <c r="H77" s="241">
        <v>84</v>
      </c>
      <c r="I77" s="1008"/>
      <c r="J77" s="241">
        <v>57</v>
      </c>
      <c r="K77" s="1008"/>
      <c r="L77" s="241">
        <v>45</v>
      </c>
      <c r="M77" s="1008"/>
      <c r="N77" s="241">
        <v>29</v>
      </c>
      <c r="O77" s="1008"/>
      <c r="P77" s="241">
        <v>28</v>
      </c>
      <c r="Q77" s="1008"/>
      <c r="R77" s="241">
        <v>24</v>
      </c>
      <c r="S77" s="1008"/>
      <c r="T77" s="241">
        <v>17</v>
      </c>
      <c r="U77" s="1008"/>
      <c r="V77" s="241">
        <v>14</v>
      </c>
      <c r="W77" s="1008"/>
      <c r="X77" s="241">
        <v>46</v>
      </c>
      <c r="Y77" s="1008"/>
      <c r="Z77" s="241">
        <v>73</v>
      </c>
      <c r="AA77" s="1008"/>
      <c r="AB77" s="241">
        <v>74</v>
      </c>
      <c r="AC77" s="1008"/>
      <c r="AD77" s="241">
        <v>63</v>
      </c>
      <c r="AE77" s="1456"/>
      <c r="AF77" s="4"/>
    </row>
    <row r="78" spans="1:32" ht="12.75" hidden="1" customHeight="1">
      <c r="A78" s="4"/>
      <c r="B78" s="354"/>
      <c r="C78" s="786"/>
      <c r="D78" s="322" t="s">
        <v>166</v>
      </c>
      <c r="E78" s="222"/>
      <c r="F78" s="221">
        <v>132</v>
      </c>
      <c r="G78" s="1008"/>
      <c r="H78" s="241">
        <v>102</v>
      </c>
      <c r="I78" s="1008"/>
      <c r="J78" s="241">
        <v>132</v>
      </c>
      <c r="K78" s="1008"/>
      <c r="L78" s="241">
        <v>87</v>
      </c>
      <c r="M78" s="1008"/>
      <c r="N78" s="241">
        <v>118</v>
      </c>
      <c r="O78" s="1008"/>
      <c r="P78" s="241">
        <v>108</v>
      </c>
      <c r="Q78" s="1008"/>
      <c r="R78" s="241">
        <v>75</v>
      </c>
      <c r="S78" s="1008"/>
      <c r="T78" s="241">
        <v>81</v>
      </c>
      <c r="U78" s="1008"/>
      <c r="V78" s="241">
        <v>93</v>
      </c>
      <c r="W78" s="1008"/>
      <c r="X78" s="241">
        <v>75</v>
      </c>
      <c r="Y78" s="1008"/>
      <c r="Z78" s="241">
        <v>122</v>
      </c>
      <c r="AA78" s="1008"/>
      <c r="AB78" s="241">
        <v>106</v>
      </c>
      <c r="AC78" s="1008"/>
      <c r="AD78" s="241">
        <v>92</v>
      </c>
      <c r="AE78" s="1456"/>
      <c r="AF78" s="4"/>
    </row>
    <row r="79" spans="1:32" ht="4.5" hidden="1" customHeight="1">
      <c r="A79" s="4"/>
      <c r="B79" s="354"/>
      <c r="C79" s="32"/>
      <c r="D79" s="18"/>
      <c r="E79" s="1461"/>
      <c r="F79" s="221"/>
      <c r="G79" s="1008"/>
      <c r="H79" s="241"/>
      <c r="I79" s="1008"/>
      <c r="J79" s="241"/>
      <c r="K79" s="1008"/>
      <c r="L79" s="241"/>
      <c r="M79" s="1008"/>
      <c r="N79" s="241"/>
      <c r="O79" s="1008"/>
      <c r="P79" s="241"/>
      <c r="Q79" s="1008"/>
      <c r="R79" s="241"/>
      <c r="S79" s="1008"/>
      <c r="T79" s="241"/>
      <c r="U79" s="1008"/>
      <c r="V79" s="241"/>
      <c r="W79" s="1008"/>
      <c r="X79" s="241"/>
      <c r="Y79" s="1008"/>
      <c r="Z79" s="241"/>
      <c r="AA79" s="1008"/>
      <c r="AB79" s="241"/>
      <c r="AC79" s="1008"/>
      <c r="AD79" s="241"/>
      <c r="AE79" s="1456"/>
      <c r="AF79" s="4"/>
    </row>
    <row r="80" spans="1:32" ht="12" customHeight="1">
      <c r="A80" s="4"/>
      <c r="B80" s="354"/>
      <c r="C80" s="1649" t="s">
        <v>270</v>
      </c>
      <c r="D80" s="1649"/>
      <c r="E80" s="373"/>
      <c r="F80" s="783">
        <v>66.22943000238493</v>
      </c>
      <c r="G80" s="1017"/>
      <c r="H80" s="784">
        <f>+H66/H38*100</f>
        <v>63.002556356030681</v>
      </c>
      <c r="I80" s="1017"/>
      <c r="J80" s="784">
        <f>+J66/J38*100</f>
        <v>63.631130554915963</v>
      </c>
      <c r="K80" s="1017"/>
      <c r="L80" s="784">
        <f>+L66/L38*100</f>
        <v>67.139454309224774</v>
      </c>
      <c r="M80" s="1017"/>
      <c r="N80" s="784">
        <f>+N66/N38*100</f>
        <v>59.594975092051115</v>
      </c>
      <c r="O80" s="1017"/>
      <c r="P80" s="784">
        <f>+P66/P38*100</f>
        <v>60.384943354854428</v>
      </c>
      <c r="Q80" s="1017"/>
      <c r="R80" s="784">
        <f>+R66/R38*100</f>
        <v>56.629787234042553</v>
      </c>
      <c r="S80" s="1017"/>
      <c r="T80" s="784">
        <f>+T66/T38*100</f>
        <v>60.172453973432773</v>
      </c>
      <c r="U80" s="1017"/>
      <c r="V80" s="784">
        <f>+V66/V38*100</f>
        <v>62.186520376175544</v>
      </c>
      <c r="W80" s="1017"/>
      <c r="X80" s="784">
        <f>+X66/X38*100</f>
        <v>62.476683937823829</v>
      </c>
      <c r="Y80" s="1017"/>
      <c r="Z80" s="784">
        <f>+Z66/Z38*100</f>
        <v>64.225473321858857</v>
      </c>
      <c r="AA80" s="1017"/>
      <c r="AB80" s="784">
        <f>+AB66/AB38*100</f>
        <v>63.137775003900764</v>
      </c>
      <c r="AC80" s="1017"/>
      <c r="AD80" s="784">
        <f>+AD66/AD38*100</f>
        <v>59.121560051029711</v>
      </c>
      <c r="AE80" s="1456"/>
      <c r="AF80" s="4"/>
    </row>
    <row r="81" spans="1:32" ht="11.25" customHeight="1">
      <c r="A81" s="4"/>
      <c r="B81" s="354"/>
      <c r="C81" s="786"/>
      <c r="D81" s="771" t="s">
        <v>234</v>
      </c>
      <c r="E81" s="225"/>
      <c r="F81" s="226">
        <v>53.234175025942577</v>
      </c>
      <c r="G81" s="1008"/>
      <c r="H81" s="272">
        <f t="shared" ref="H81:H87" si="0">+H72/H39*100</f>
        <v>53.233513857916535</v>
      </c>
      <c r="I81" s="1008"/>
      <c r="J81" s="272">
        <f t="shared" ref="J81:J87" si="1">+J72/J39*100</f>
        <v>48.60041987403779</v>
      </c>
      <c r="K81" s="1008"/>
      <c r="L81" s="272">
        <f t="shared" ref="L81:L87" si="2">+L72/L39*100</f>
        <v>61.854493580599147</v>
      </c>
      <c r="M81" s="1008"/>
      <c r="N81" s="272">
        <f t="shared" ref="N81:N87" si="3">+N72/N39*100</f>
        <v>54.013849705052571</v>
      </c>
      <c r="O81" s="1008"/>
      <c r="P81" s="272">
        <f t="shared" ref="P81:P87" si="4">+P72/P39*100</f>
        <v>50.496963003865268</v>
      </c>
      <c r="Q81" s="1008"/>
      <c r="R81" s="272">
        <f t="shared" ref="R81:R87" si="5">+R72/R39*100</f>
        <v>49.08424908424908</v>
      </c>
      <c r="S81" s="1008"/>
      <c r="T81" s="272">
        <f t="shared" ref="T81:T87" si="6">+T72/T39*100</f>
        <v>54.511494252873561</v>
      </c>
      <c r="U81" s="1008"/>
      <c r="V81" s="272">
        <f t="shared" ref="V81:V87" si="7">+V72/V39*100</f>
        <v>52.848525469168905</v>
      </c>
      <c r="W81" s="1008"/>
      <c r="X81" s="272">
        <f t="shared" ref="X81:X87" si="8">+X72/X39*100</f>
        <v>51.228942281137812</v>
      </c>
      <c r="Y81" s="1008"/>
      <c r="Z81" s="272">
        <f t="shared" ref="Z81:Z87" si="9">+Z72/Z39*100</f>
        <v>58.510904988718984</v>
      </c>
      <c r="AA81" s="1008"/>
      <c r="AB81" s="272">
        <f t="shared" ref="AB81:AD87" si="10">+AB72/AB39*100</f>
        <v>58.815520762423411</v>
      </c>
      <c r="AC81" s="1008"/>
      <c r="AD81" s="272">
        <f t="shared" si="10"/>
        <v>52.110514198004608</v>
      </c>
      <c r="AE81" s="1456"/>
      <c r="AF81" s="225"/>
    </row>
    <row r="82" spans="1:32" ht="11.25" customHeight="1">
      <c r="A82" s="4"/>
      <c r="B82" s="354"/>
      <c r="C82" s="786"/>
      <c r="D82" s="771" t="s">
        <v>235</v>
      </c>
      <c r="E82" s="225"/>
      <c r="F82" s="226">
        <v>76.012340917855767</v>
      </c>
      <c r="G82" s="1008"/>
      <c r="H82" s="272">
        <f t="shared" si="0"/>
        <v>71.96020633750922</v>
      </c>
      <c r="I82" s="1008"/>
      <c r="J82" s="272">
        <f t="shared" si="1"/>
        <v>80.790006752194472</v>
      </c>
      <c r="K82" s="1008"/>
      <c r="L82" s="272">
        <f t="shared" si="2"/>
        <v>77.130724901425538</v>
      </c>
      <c r="M82" s="1008"/>
      <c r="N82" s="272">
        <f t="shared" si="3"/>
        <v>66.837082481254257</v>
      </c>
      <c r="O82" s="1008"/>
      <c r="P82" s="272">
        <f t="shared" si="4"/>
        <v>67.901828681424448</v>
      </c>
      <c r="Q82" s="1008"/>
      <c r="R82" s="272">
        <f t="shared" si="5"/>
        <v>59.915833771699099</v>
      </c>
      <c r="S82" s="1008"/>
      <c r="T82" s="272">
        <f t="shared" si="6"/>
        <v>75.459459459459453</v>
      </c>
      <c r="U82" s="1008"/>
      <c r="V82" s="272">
        <f t="shared" si="7"/>
        <v>78.855721393034827</v>
      </c>
      <c r="W82" s="1008"/>
      <c r="X82" s="272">
        <f t="shared" si="8"/>
        <v>73.12677837496048</v>
      </c>
      <c r="Y82" s="1008"/>
      <c r="Z82" s="272">
        <f t="shared" si="9"/>
        <v>67.378309137489325</v>
      </c>
      <c r="AA82" s="1008"/>
      <c r="AB82" s="272">
        <f t="shared" si="10"/>
        <v>71.26979716587941</v>
      </c>
      <c r="AC82" s="1008"/>
      <c r="AD82" s="272">
        <f t="shared" si="10"/>
        <v>71.568627450980387</v>
      </c>
      <c r="AE82" s="1456"/>
      <c r="AF82" s="225"/>
    </row>
    <row r="83" spans="1:32" ht="11.25" customHeight="1">
      <c r="A83" s="4"/>
      <c r="B83" s="354"/>
      <c r="C83" s="786"/>
      <c r="D83" s="771" t="s">
        <v>67</v>
      </c>
      <c r="E83" s="225"/>
      <c r="F83" s="226">
        <v>52.866242038216562</v>
      </c>
      <c r="G83" s="1008"/>
      <c r="H83" s="272">
        <f t="shared" si="0"/>
        <v>49.11699779249448</v>
      </c>
      <c r="I83" s="1008"/>
      <c r="J83" s="272">
        <f t="shared" si="1"/>
        <v>37.870855148342059</v>
      </c>
      <c r="K83" s="1008"/>
      <c r="L83" s="272">
        <f t="shared" si="2"/>
        <v>43.47389558232932</v>
      </c>
      <c r="M83" s="1008"/>
      <c r="N83" s="272">
        <f t="shared" si="3"/>
        <v>55.948553054662376</v>
      </c>
      <c r="O83" s="1008"/>
      <c r="P83" s="272">
        <f t="shared" si="4"/>
        <v>68.826405867970664</v>
      </c>
      <c r="Q83" s="1008"/>
      <c r="R83" s="272">
        <f t="shared" si="5"/>
        <v>61.317567567567565</v>
      </c>
      <c r="S83" s="1008"/>
      <c r="T83" s="272">
        <f t="shared" si="6"/>
        <v>45.039018952062435</v>
      </c>
      <c r="U83" s="1008"/>
      <c r="V83" s="272">
        <f t="shared" si="7"/>
        <v>46.401718582169707</v>
      </c>
      <c r="W83" s="1008"/>
      <c r="X83" s="272">
        <f t="shared" si="8"/>
        <v>52.822966507177036</v>
      </c>
      <c r="Y83" s="1008"/>
      <c r="Z83" s="272">
        <f t="shared" si="9"/>
        <v>56.631578947368425</v>
      </c>
      <c r="AA83" s="1008"/>
      <c r="AB83" s="272">
        <f t="shared" si="10"/>
        <v>45.354126055880442</v>
      </c>
      <c r="AC83" s="1008"/>
      <c r="AD83" s="272">
        <f t="shared" si="10"/>
        <v>49.427609427609426</v>
      </c>
      <c r="AE83" s="1456"/>
      <c r="AF83" s="225"/>
    </row>
    <row r="84" spans="1:32" ht="11.25" customHeight="1">
      <c r="A84" s="4"/>
      <c r="B84" s="354"/>
      <c r="C84" s="786"/>
      <c r="D84" s="771" t="s">
        <v>237</v>
      </c>
      <c r="E84" s="225"/>
      <c r="F84" s="226">
        <v>79.842674532940023</v>
      </c>
      <c r="G84" s="1008"/>
      <c r="H84" s="272">
        <f t="shared" si="0"/>
        <v>62.981744421906697</v>
      </c>
      <c r="I84" s="1008"/>
      <c r="J84" s="272">
        <f t="shared" si="1"/>
        <v>76.122082585278278</v>
      </c>
      <c r="K84" s="1008"/>
      <c r="L84" s="272">
        <f t="shared" si="2"/>
        <v>70.564516129032256</v>
      </c>
      <c r="M84" s="1008"/>
      <c r="N84" s="272">
        <f t="shared" si="3"/>
        <v>72.095671981776761</v>
      </c>
      <c r="O84" s="1008"/>
      <c r="P84" s="272">
        <f t="shared" si="4"/>
        <v>64.447806354009074</v>
      </c>
      <c r="Q84" s="1008"/>
      <c r="R84" s="272">
        <f t="shared" si="5"/>
        <v>59.571428571428577</v>
      </c>
      <c r="S84" s="1008"/>
      <c r="T84" s="272">
        <f t="shared" si="6"/>
        <v>52.796859666339543</v>
      </c>
      <c r="U84" s="1008"/>
      <c r="V84" s="272">
        <f t="shared" si="7"/>
        <v>64.326647564469923</v>
      </c>
      <c r="W84" s="1008"/>
      <c r="X84" s="272">
        <f t="shared" si="8"/>
        <v>68.929804372842355</v>
      </c>
      <c r="Y84" s="1008"/>
      <c r="Z84" s="272">
        <f t="shared" si="9"/>
        <v>81.410867492850343</v>
      </c>
      <c r="AA84" s="1008"/>
      <c r="AB84" s="272">
        <f t="shared" si="10"/>
        <v>67.548500881834215</v>
      </c>
      <c r="AC84" s="1008"/>
      <c r="AD84" s="272">
        <f t="shared" si="10"/>
        <v>51.974612129760224</v>
      </c>
      <c r="AE84" s="1456"/>
      <c r="AF84" s="225"/>
    </row>
    <row r="85" spans="1:32" ht="11.25" customHeight="1">
      <c r="A85" s="4"/>
      <c r="B85" s="354"/>
      <c r="C85" s="786"/>
      <c r="D85" s="771" t="s">
        <v>238</v>
      </c>
      <c r="E85" s="225"/>
      <c r="F85" s="226">
        <v>78.787878787878782</v>
      </c>
      <c r="G85" s="1008"/>
      <c r="H85" s="272">
        <f t="shared" si="0"/>
        <v>87.640449438202253</v>
      </c>
      <c r="I85" s="1008"/>
      <c r="J85" s="272">
        <f t="shared" si="1"/>
        <v>78.285714285714278</v>
      </c>
      <c r="K85" s="1008"/>
      <c r="L85" s="272">
        <f t="shared" si="2"/>
        <v>78.94736842105263</v>
      </c>
      <c r="M85" s="1008"/>
      <c r="N85" s="272">
        <f t="shared" si="3"/>
        <v>32.211538461538467</v>
      </c>
      <c r="O85" s="1008"/>
      <c r="P85" s="272">
        <f t="shared" si="4"/>
        <v>81.77339901477832</v>
      </c>
      <c r="Q85" s="1008"/>
      <c r="R85" s="272">
        <f t="shared" si="5"/>
        <v>73.049645390070921</v>
      </c>
      <c r="S85" s="1008"/>
      <c r="T85" s="272">
        <f t="shared" si="6"/>
        <v>56.837606837606835</v>
      </c>
      <c r="U85" s="1008"/>
      <c r="V85" s="272">
        <f t="shared" si="7"/>
        <v>59.154929577464785</v>
      </c>
      <c r="W85" s="1008"/>
      <c r="X85" s="272">
        <f t="shared" si="8"/>
        <v>82.033426183844014</v>
      </c>
      <c r="Y85" s="1008"/>
      <c r="Z85" s="272">
        <f t="shared" si="9"/>
        <v>64.899713467048713</v>
      </c>
      <c r="AA85" s="1008"/>
      <c r="AB85" s="272">
        <f t="shared" si="10"/>
        <v>69.945778466305185</v>
      </c>
      <c r="AC85" s="1008"/>
      <c r="AD85" s="272">
        <f t="shared" si="10"/>
        <v>77.533577533577542</v>
      </c>
      <c r="AE85" s="1456"/>
      <c r="AF85" s="225"/>
    </row>
    <row r="86" spans="1:32" ht="11.25" customHeight="1">
      <c r="A86" s="4"/>
      <c r="B86" s="354"/>
      <c r="C86" s="786"/>
      <c r="D86" s="771" t="s">
        <v>165</v>
      </c>
      <c r="E86" s="225"/>
      <c r="F86" s="226">
        <v>73.68421052631578</v>
      </c>
      <c r="G86" s="1008"/>
      <c r="H86" s="272">
        <f t="shared" si="0"/>
        <v>93.333333333333329</v>
      </c>
      <c r="I86" s="1008"/>
      <c r="J86" s="272">
        <f t="shared" si="1"/>
        <v>66.279069767441854</v>
      </c>
      <c r="K86" s="1008"/>
      <c r="L86" s="272">
        <f t="shared" si="2"/>
        <v>86.538461538461547</v>
      </c>
      <c r="M86" s="1008"/>
      <c r="N86" s="272">
        <f t="shared" si="3"/>
        <v>70.731707317073173</v>
      </c>
      <c r="O86" s="1008"/>
      <c r="P86" s="272">
        <f t="shared" si="4"/>
        <v>59.574468085106382</v>
      </c>
      <c r="Q86" s="1008"/>
      <c r="R86" s="272">
        <f t="shared" si="5"/>
        <v>104.34782608695652</v>
      </c>
      <c r="S86" s="1008"/>
      <c r="T86" s="272">
        <f t="shared" si="6"/>
        <v>36.95652173913043</v>
      </c>
      <c r="U86" s="1008"/>
      <c r="V86" s="272">
        <f t="shared" si="7"/>
        <v>66.666666666666657</v>
      </c>
      <c r="W86" s="1008"/>
      <c r="X86" s="272">
        <f t="shared" si="8"/>
        <v>58.22784810126582</v>
      </c>
      <c r="Y86" s="1008"/>
      <c r="Z86" s="272">
        <f t="shared" si="9"/>
        <v>69.523809523809518</v>
      </c>
      <c r="AA86" s="1008"/>
      <c r="AB86" s="272">
        <f t="shared" si="10"/>
        <v>83.146067415730343</v>
      </c>
      <c r="AC86" s="1008"/>
      <c r="AD86" s="272">
        <f t="shared" si="10"/>
        <v>57.798165137614674</v>
      </c>
      <c r="AE86" s="1456"/>
      <c r="AF86" s="225"/>
    </row>
    <row r="87" spans="1:32" ht="11.25" customHeight="1">
      <c r="A87" s="4"/>
      <c r="B87" s="354"/>
      <c r="C87" s="786"/>
      <c r="D87" s="771" t="s">
        <v>166</v>
      </c>
      <c r="E87" s="225"/>
      <c r="F87" s="226">
        <v>75.862068965517238</v>
      </c>
      <c r="G87" s="1008"/>
      <c r="H87" s="272">
        <f t="shared" si="0"/>
        <v>68.918918918918919</v>
      </c>
      <c r="I87" s="1008"/>
      <c r="J87" s="272">
        <f t="shared" si="1"/>
        <v>77.64705882352942</v>
      </c>
      <c r="K87" s="1008"/>
      <c r="L87" s="272">
        <f t="shared" si="2"/>
        <v>79.816513761467888</v>
      </c>
      <c r="M87" s="1008"/>
      <c r="N87" s="272">
        <f t="shared" si="3"/>
        <v>88.721804511278194</v>
      </c>
      <c r="O87" s="1008"/>
      <c r="P87" s="272">
        <f t="shared" si="4"/>
        <v>90.756302521008408</v>
      </c>
      <c r="Q87" s="1008"/>
      <c r="R87" s="272">
        <f t="shared" si="5"/>
        <v>122.95081967213115</v>
      </c>
      <c r="S87" s="1008"/>
      <c r="T87" s="272">
        <f t="shared" si="6"/>
        <v>61.832061068702295</v>
      </c>
      <c r="U87" s="1008"/>
      <c r="V87" s="272">
        <f t="shared" si="7"/>
        <v>82.30088495575221</v>
      </c>
      <c r="W87" s="1008"/>
      <c r="X87" s="272">
        <f t="shared" si="8"/>
        <v>48.387096774193552</v>
      </c>
      <c r="Y87" s="1008"/>
      <c r="Z87" s="272">
        <f t="shared" si="9"/>
        <v>85.314685314685306</v>
      </c>
      <c r="AA87" s="1008"/>
      <c r="AB87" s="272">
        <f t="shared" si="10"/>
        <v>55.208333333333336</v>
      </c>
      <c r="AC87" s="1008"/>
      <c r="AD87" s="272">
        <f t="shared" si="10"/>
        <v>52.873563218390807</v>
      </c>
      <c r="AE87" s="1456"/>
      <c r="AF87" s="225"/>
    </row>
    <row r="88" spans="1:32" ht="23.25" customHeight="1">
      <c r="A88" s="4"/>
      <c r="B88" s="354"/>
      <c r="C88" s="1709" t="s">
        <v>426</v>
      </c>
      <c r="D88" s="1710"/>
      <c r="E88" s="1710"/>
      <c r="F88" s="1710"/>
      <c r="G88" s="1710"/>
      <c r="H88" s="1710"/>
      <c r="I88" s="1710"/>
      <c r="J88" s="1710"/>
      <c r="K88" s="1710"/>
      <c r="L88" s="1710"/>
      <c r="M88" s="1710"/>
      <c r="N88" s="1710"/>
      <c r="O88" s="1710"/>
      <c r="P88" s="1710"/>
      <c r="Q88" s="1710"/>
      <c r="R88" s="1710"/>
      <c r="S88" s="1710"/>
      <c r="T88" s="1710"/>
      <c r="U88" s="1710"/>
      <c r="V88" s="1710"/>
      <c r="W88" s="1710"/>
      <c r="X88" s="1710"/>
      <c r="Y88" s="1710"/>
      <c r="Z88" s="1710"/>
      <c r="AA88" s="1710"/>
      <c r="AB88" s="1710"/>
      <c r="AC88" s="1710"/>
      <c r="AD88" s="1710"/>
      <c r="AE88" s="1456"/>
      <c r="AF88" s="225"/>
    </row>
    <row r="89" spans="1:32" ht="13.5" customHeight="1">
      <c r="A89" s="4"/>
      <c r="B89" s="354"/>
      <c r="C89" s="54" t="s">
        <v>271</v>
      </c>
      <c r="D89" s="8"/>
      <c r="E89" s="8"/>
      <c r="F89" s="1"/>
      <c r="G89" s="8"/>
      <c r="H89" s="1"/>
      <c r="I89" s="8"/>
      <c r="J89" s="8"/>
      <c r="K89" s="8"/>
      <c r="L89" s="1"/>
      <c r="M89" s="8"/>
      <c r="N89" s="906" t="s">
        <v>272</v>
      </c>
      <c r="O89" s="8"/>
      <c r="P89" s="8"/>
      <c r="Q89" s="8"/>
      <c r="R89" s="1"/>
      <c r="S89" s="8"/>
      <c r="T89" s="8"/>
      <c r="U89" s="8"/>
      <c r="V89" s="8"/>
      <c r="W89" s="8"/>
      <c r="X89" s="8"/>
      <c r="Y89" s="8"/>
      <c r="Z89" s="8"/>
      <c r="AA89" s="8"/>
      <c r="AB89" s="8"/>
      <c r="AC89" s="8"/>
      <c r="AD89" s="8"/>
      <c r="AE89" s="1456"/>
      <c r="AF89" s="4"/>
    </row>
    <row r="90" spans="1:32" ht="10.5" customHeight="1">
      <c r="A90" s="4"/>
      <c r="B90" s="354"/>
      <c r="C90" s="1711" t="s">
        <v>330</v>
      </c>
      <c r="D90" s="1711"/>
      <c r="E90" s="1711"/>
      <c r="F90" s="1711"/>
      <c r="G90" s="1711"/>
      <c r="H90" s="1711"/>
      <c r="I90" s="1711"/>
      <c r="J90" s="1711"/>
      <c r="K90" s="1711"/>
      <c r="L90" s="1711"/>
      <c r="M90" s="1711"/>
      <c r="N90" s="1711"/>
      <c r="O90" s="1711"/>
      <c r="P90" s="1711"/>
      <c r="Q90" s="1711"/>
      <c r="R90" s="1711"/>
      <c r="S90" s="1711"/>
      <c r="T90" s="1711"/>
      <c r="U90" s="1711"/>
      <c r="V90" s="1711"/>
      <c r="W90" s="1711"/>
      <c r="X90" s="1711"/>
      <c r="Y90" s="1711"/>
      <c r="Z90" s="1711"/>
      <c r="AA90" s="1711"/>
      <c r="AB90" s="1711"/>
      <c r="AC90" s="1711"/>
      <c r="AD90" s="1711"/>
      <c r="AE90" s="1456"/>
      <c r="AF90" s="4"/>
    </row>
    <row r="91" spans="1:32">
      <c r="A91" s="4"/>
      <c r="B91" s="347">
        <v>10</v>
      </c>
      <c r="C91" s="1712" t="s">
        <v>622</v>
      </c>
      <c r="D91" s="1712"/>
      <c r="E91" s="8"/>
      <c r="F91" s="1019"/>
      <c r="G91" s="1019"/>
      <c r="H91" s="1019"/>
      <c r="I91" s="1019"/>
      <c r="J91" s="1019"/>
      <c r="K91" s="1019"/>
      <c r="L91" s="1019"/>
      <c r="M91" s="1019"/>
      <c r="N91" s="1019"/>
      <c r="O91" s="1019"/>
      <c r="P91" s="225"/>
      <c r="Q91" s="225"/>
      <c r="R91" s="225"/>
      <c r="S91" s="225"/>
      <c r="T91" s="1457"/>
      <c r="U91" s="1457"/>
      <c r="V91" s="277"/>
      <c r="W91" s="277"/>
      <c r="X91" s="277"/>
      <c r="Y91" s="277"/>
      <c r="Z91" s="277"/>
      <c r="AA91" s="277"/>
      <c r="AB91" s="1457"/>
      <c r="AC91" s="1457"/>
      <c r="AD91" s="1"/>
      <c r="AE91" s="8"/>
      <c r="AF91" s="4"/>
    </row>
    <row r="92" spans="1:32">
      <c r="F92" s="25"/>
      <c r="G92" s="25"/>
      <c r="H92" s="25"/>
      <c r="I92" s="25"/>
      <c r="J92" s="25"/>
      <c r="K92" s="25"/>
      <c r="L92" s="25"/>
      <c r="M92" s="25"/>
      <c r="N92" s="25"/>
      <c r="O92" s="25"/>
      <c r="P92" s="25"/>
      <c r="Q92" s="25"/>
      <c r="R92" s="25"/>
      <c r="S92" s="25"/>
      <c r="T92" s="25"/>
      <c r="U92" s="25"/>
      <c r="V92" s="25"/>
      <c r="W92" s="25"/>
      <c r="X92" s="25"/>
      <c r="Y92" s="25"/>
      <c r="Z92" s="25"/>
      <c r="AA92" s="25"/>
      <c r="AB92" s="25"/>
      <c r="AC92" s="25"/>
      <c r="AD92" s="25"/>
    </row>
    <row r="93" spans="1:32">
      <c r="F93" s="25"/>
      <c r="G93" s="25"/>
      <c r="H93" s="25"/>
      <c r="I93" s="25"/>
      <c r="J93" s="25"/>
      <c r="K93" s="25"/>
      <c r="L93" s="25"/>
      <c r="M93" s="25"/>
      <c r="N93" s="25"/>
      <c r="O93" s="25"/>
      <c r="P93" s="25"/>
      <c r="Q93" s="25"/>
      <c r="R93" s="25"/>
      <c r="S93" s="25"/>
      <c r="T93" s="25"/>
      <c r="U93" s="25"/>
      <c r="V93" s="25"/>
      <c r="W93" s="25"/>
      <c r="X93" s="25"/>
      <c r="Y93" s="25"/>
      <c r="Z93" s="25"/>
      <c r="AA93" s="25"/>
      <c r="AB93" s="25"/>
      <c r="AC93" s="25"/>
      <c r="AD93" s="25"/>
    </row>
    <row r="94" spans="1:32">
      <c r="F94" s="25"/>
      <c r="G94" s="25"/>
      <c r="H94" s="25"/>
      <c r="I94" s="25"/>
      <c r="J94" s="25"/>
      <c r="K94" s="25"/>
      <c r="L94" s="25"/>
      <c r="M94" s="25"/>
      <c r="N94" s="25"/>
      <c r="O94" s="25"/>
      <c r="P94" s="25"/>
      <c r="Q94" s="25"/>
      <c r="R94" s="25"/>
      <c r="S94" s="25"/>
      <c r="T94" s="25"/>
      <c r="U94" s="25"/>
      <c r="V94" s="25"/>
      <c r="W94" s="25"/>
      <c r="X94" s="25"/>
      <c r="Y94" s="25"/>
      <c r="Z94" s="25"/>
      <c r="AA94" s="25"/>
      <c r="AB94" s="25"/>
      <c r="AC94" s="25"/>
      <c r="AD94" s="25"/>
    </row>
    <row r="95" spans="1:32">
      <c r="F95" s="25"/>
      <c r="G95" s="25"/>
      <c r="H95" s="25"/>
      <c r="I95" s="25"/>
      <c r="J95" s="25"/>
      <c r="K95" s="25"/>
      <c r="L95" s="25"/>
      <c r="M95" s="25"/>
      <c r="N95" s="25"/>
      <c r="O95" s="25"/>
      <c r="P95" s="25"/>
      <c r="Q95" s="25"/>
      <c r="R95" s="25"/>
      <c r="S95" s="25"/>
      <c r="T95" s="25"/>
      <c r="U95" s="25"/>
      <c r="V95" s="25"/>
      <c r="W95" s="25"/>
      <c r="X95" s="25"/>
      <c r="Y95" s="25"/>
      <c r="Z95" s="25"/>
      <c r="AA95" s="25"/>
      <c r="AB95" s="25"/>
      <c r="AC95" s="25"/>
      <c r="AD95" s="25"/>
    </row>
    <row r="96" spans="1:32">
      <c r="F96" s="25"/>
      <c r="G96" s="25"/>
      <c r="H96" s="25"/>
      <c r="I96" s="25"/>
      <c r="J96" s="25"/>
      <c r="K96" s="25"/>
      <c r="L96" s="25"/>
      <c r="M96" s="25"/>
      <c r="N96" s="25"/>
      <c r="O96" s="25"/>
      <c r="P96" s="25"/>
      <c r="Q96" s="25"/>
      <c r="R96" s="25"/>
      <c r="S96" s="25"/>
      <c r="T96" s="25"/>
      <c r="U96" s="25"/>
      <c r="V96" s="25"/>
      <c r="W96" s="25"/>
      <c r="X96" s="25"/>
      <c r="Y96" s="25"/>
      <c r="Z96" s="25"/>
      <c r="AA96" s="25"/>
      <c r="AB96" s="25"/>
      <c r="AC96" s="25"/>
      <c r="AD96" s="25"/>
    </row>
    <row r="97" spans="6:31">
      <c r="F97" s="25"/>
      <c r="G97" s="25"/>
      <c r="H97" s="25"/>
      <c r="I97" s="25"/>
      <c r="J97" s="25"/>
      <c r="K97" s="25"/>
      <c r="L97" s="25"/>
      <c r="M97" s="25"/>
      <c r="N97" s="25"/>
      <c r="O97" s="25"/>
      <c r="P97" s="25"/>
      <c r="Q97" s="25"/>
      <c r="R97" s="25"/>
      <c r="S97" s="25"/>
      <c r="T97" s="25"/>
      <c r="U97" s="25"/>
      <c r="V97" s="25"/>
      <c r="W97" s="25"/>
      <c r="Y97" s="25"/>
      <c r="Z97" s="25"/>
      <c r="AA97" s="25"/>
      <c r="AB97" s="25"/>
      <c r="AC97" s="25"/>
      <c r="AD97" s="25"/>
    </row>
    <row r="102" spans="6:31" ht="8.25" customHeight="1"/>
    <row r="104" spans="6:31" ht="9" customHeight="1">
      <c r="AE104" s="9"/>
    </row>
    <row r="105" spans="6:31" ht="8.25" customHeight="1">
      <c r="F105" s="1615"/>
      <c r="G105" s="1615"/>
      <c r="H105" s="1615"/>
      <c r="I105" s="1615"/>
      <c r="J105" s="1615"/>
      <c r="K105" s="1615"/>
      <c r="L105" s="1615"/>
      <c r="M105" s="1615"/>
      <c r="N105" s="1615"/>
      <c r="O105" s="1615"/>
      <c r="P105" s="1615"/>
      <c r="Q105" s="1615"/>
      <c r="R105" s="1615"/>
      <c r="S105" s="1615"/>
      <c r="T105" s="1615"/>
      <c r="U105" s="1615"/>
      <c r="V105" s="1615"/>
      <c r="W105" s="1615"/>
      <c r="X105" s="1615"/>
      <c r="Y105" s="1615"/>
      <c r="Z105" s="1615"/>
      <c r="AA105" s="1615"/>
      <c r="AB105" s="1615"/>
      <c r="AC105" s="1615"/>
      <c r="AD105" s="1615"/>
      <c r="AE105" s="1615"/>
    </row>
    <row r="106" spans="6:31" ht="9.75" customHeight="1"/>
  </sheetData>
  <mergeCells count="18">
    <mergeCell ref="D1:AE1"/>
    <mergeCell ref="B2:D2"/>
    <mergeCell ref="C5:D6"/>
    <mergeCell ref="F5:X5"/>
    <mergeCell ref="F6:R6"/>
    <mergeCell ref="T6:AD6"/>
    <mergeCell ref="C9:D9"/>
    <mergeCell ref="C18:D18"/>
    <mergeCell ref="C29:D29"/>
    <mergeCell ref="C30:D30"/>
    <mergeCell ref="C38:D38"/>
    <mergeCell ref="C88:AD88"/>
    <mergeCell ref="C90:AD90"/>
    <mergeCell ref="C91:D91"/>
    <mergeCell ref="F105:AE105"/>
    <mergeCell ref="C62:D62"/>
    <mergeCell ref="C66:D66"/>
    <mergeCell ref="C80:D80"/>
  </mergeCells>
  <printOptions horizontalCentered="1"/>
  <pageMargins left="0.15748031496062992" right="0.15748031496062992" top="0.19685039370078741" bottom="0.19685039370078741" header="0" footer="0"/>
  <pageSetup paperSize="9" orientation="portrait" r:id="rId1"/>
  <headerFooter alignWithMargins="0"/>
  <drawing r:id="rId2"/>
</worksheet>
</file>

<file path=xl/worksheets/sheet9.xml><?xml version="1.0" encoding="utf-8"?>
<worksheet xmlns="http://schemas.openxmlformats.org/spreadsheetml/2006/main" xmlns:r="http://schemas.openxmlformats.org/officeDocument/2006/relationships">
  <sheetPr>
    <tabColor theme="5"/>
  </sheetPr>
  <dimension ref="A1:AL80"/>
  <sheetViews>
    <sheetView workbookViewId="0"/>
  </sheetViews>
  <sheetFormatPr defaultRowHeight="12.75"/>
  <cols>
    <col min="1" max="1" width="1" style="656" customWidth="1"/>
    <col min="2" max="2" width="2.5703125" style="656" customWidth="1"/>
    <col min="3" max="3" width="1" style="656" customWidth="1"/>
    <col min="4" max="4" width="23" style="656" customWidth="1"/>
    <col min="5" max="5" width="0.28515625" style="656" customWidth="1"/>
    <col min="6" max="6" width="5.28515625" style="656" customWidth="1"/>
    <col min="7" max="7" width="0.28515625" style="656" customWidth="1"/>
    <col min="8" max="8" width="5.28515625" style="651" customWidth="1"/>
    <col min="9" max="9" width="0.28515625" style="656" customWidth="1"/>
    <col min="10" max="10" width="5.28515625" style="656" customWidth="1"/>
    <col min="11" max="11" width="0.28515625" style="651" customWidth="1"/>
    <col min="12" max="12" width="5.28515625" style="656" customWidth="1"/>
    <col min="13" max="13" width="0.28515625" style="656" customWidth="1"/>
    <col min="14" max="14" width="5.28515625" style="656" customWidth="1"/>
    <col min="15" max="15" width="0.28515625" style="656" customWidth="1"/>
    <col min="16" max="16" width="5.28515625" style="656" customWidth="1"/>
    <col min="17" max="17" width="0.28515625" style="656" customWidth="1"/>
    <col min="18" max="18" width="5.28515625" style="656" customWidth="1"/>
    <col min="19" max="19" width="0.28515625" style="656" customWidth="1"/>
    <col min="20" max="20" width="5.28515625" style="656" customWidth="1"/>
    <col min="21" max="21" width="0.28515625" style="656" customWidth="1"/>
    <col min="22" max="22" width="5.28515625" style="656" customWidth="1"/>
    <col min="23" max="23" width="0.28515625" style="656" customWidth="1"/>
    <col min="24" max="24" width="5.28515625" style="656" customWidth="1"/>
    <col min="25" max="25" width="0.28515625" style="656" customWidth="1"/>
    <col min="26" max="26" width="5.28515625" style="656" customWidth="1"/>
    <col min="27" max="27" width="0.28515625" style="656" customWidth="1"/>
    <col min="28" max="28" width="5.28515625" style="656" customWidth="1"/>
    <col min="29" max="29" width="0.28515625" style="656" customWidth="1"/>
    <col min="30" max="30" width="5.28515625" style="656" customWidth="1"/>
    <col min="31" max="31" width="2.5703125" style="656" customWidth="1"/>
    <col min="32" max="32" width="1" style="656" customWidth="1"/>
    <col min="33" max="16384" width="9.140625" style="656"/>
  </cols>
  <sheetData>
    <row r="1" spans="1:38" ht="13.5" customHeight="1">
      <c r="A1" s="651"/>
      <c r="B1" s="1728" t="s">
        <v>478</v>
      </c>
      <c r="C1" s="1729"/>
      <c r="D1" s="1729"/>
      <c r="E1" s="1729"/>
      <c r="F1" s="1729"/>
      <c r="G1" s="1729"/>
      <c r="H1" s="1729"/>
      <c r="I1" s="1729"/>
      <c r="J1" s="1729"/>
      <c r="K1" s="1729"/>
      <c r="L1" s="1729"/>
      <c r="M1" s="690"/>
      <c r="N1" s="690"/>
      <c r="O1" s="690"/>
      <c r="P1" s="690"/>
      <c r="Q1" s="690"/>
      <c r="R1" s="690"/>
      <c r="S1" s="690"/>
      <c r="T1" s="690"/>
      <c r="U1" s="690"/>
      <c r="V1" s="690"/>
      <c r="W1" s="690"/>
      <c r="X1" s="690"/>
      <c r="Y1" s="690"/>
      <c r="Z1" s="690"/>
      <c r="AA1" s="690"/>
      <c r="AB1" s="690"/>
      <c r="AC1" s="690"/>
      <c r="AD1" s="661"/>
      <c r="AE1" s="661"/>
      <c r="AF1" s="651"/>
    </row>
    <row r="2" spans="1:38" ht="6" customHeight="1">
      <c r="A2" s="651"/>
      <c r="B2" s="1459"/>
      <c r="C2" s="880"/>
      <c r="D2" s="880"/>
      <c r="E2" s="1467"/>
      <c r="F2" s="759"/>
      <c r="G2" s="759"/>
      <c r="H2" s="759"/>
      <c r="I2" s="759"/>
      <c r="J2" s="759"/>
      <c r="K2" s="759"/>
      <c r="L2" s="759"/>
      <c r="M2" s="759"/>
      <c r="N2" s="759"/>
      <c r="O2" s="759"/>
      <c r="P2" s="759"/>
      <c r="Q2" s="759"/>
      <c r="R2" s="759"/>
      <c r="S2" s="759"/>
      <c r="T2" s="759"/>
      <c r="U2" s="759"/>
      <c r="V2" s="759"/>
      <c r="W2" s="759"/>
      <c r="X2" s="759"/>
      <c r="Y2" s="759"/>
      <c r="Z2" s="759"/>
      <c r="AA2" s="759"/>
      <c r="AB2" s="759"/>
      <c r="AC2" s="759"/>
      <c r="AD2" s="759"/>
      <c r="AE2" s="660"/>
      <c r="AF2" s="651"/>
    </row>
    <row r="3" spans="1:38" ht="13.5" customHeight="1" thickBot="1">
      <c r="A3" s="651"/>
      <c r="B3" s="661"/>
      <c r="C3" s="661"/>
      <c r="D3" s="661"/>
      <c r="E3" s="661"/>
      <c r="F3" s="1132"/>
      <c r="G3" s="1132"/>
      <c r="H3" s="1132"/>
      <c r="I3" s="1132"/>
      <c r="J3" s="1132"/>
      <c r="K3" s="1132"/>
      <c r="L3" s="1132"/>
      <c r="M3" s="1132"/>
      <c r="N3" s="1132"/>
      <c r="O3" s="1132"/>
      <c r="P3" s="1132"/>
      <c r="Q3" s="1132"/>
      <c r="R3" s="1132"/>
      <c r="S3" s="1132"/>
      <c r="T3" s="1132"/>
      <c r="U3" s="1132"/>
      <c r="V3" s="1132"/>
      <c r="W3" s="1132"/>
      <c r="X3" s="1132"/>
      <c r="Y3" s="1132"/>
      <c r="Z3" s="1132"/>
      <c r="AA3" s="1132"/>
      <c r="AB3" s="1132"/>
      <c r="AC3" s="1132"/>
      <c r="AD3" s="1132" t="s">
        <v>81</v>
      </c>
      <c r="AE3" s="1468"/>
      <c r="AF3" s="651"/>
    </row>
    <row r="4" spans="1:38" s="665" customFormat="1" ht="13.5" customHeight="1" thickBot="1">
      <c r="A4" s="663"/>
      <c r="B4" s="664"/>
      <c r="C4" s="1469" t="s">
        <v>273</v>
      </c>
      <c r="D4" s="1470"/>
      <c r="E4" s="1470"/>
      <c r="F4" s="1470"/>
      <c r="G4" s="1470"/>
      <c r="H4" s="1470"/>
      <c r="I4" s="1470"/>
      <c r="J4" s="1470"/>
      <c r="K4" s="1470"/>
      <c r="L4" s="1470"/>
      <c r="M4" s="1470"/>
      <c r="N4" s="1470"/>
      <c r="O4" s="1470"/>
      <c r="P4" s="1470"/>
      <c r="Q4" s="1470"/>
      <c r="R4" s="1470"/>
      <c r="S4" s="1470"/>
      <c r="T4" s="1470"/>
      <c r="U4" s="1470"/>
      <c r="V4" s="1470"/>
      <c r="W4" s="1470"/>
      <c r="X4" s="1470"/>
      <c r="Y4" s="1470"/>
      <c r="Z4" s="1470"/>
      <c r="AA4" s="1470"/>
      <c r="AB4" s="1470"/>
      <c r="AC4" s="1470"/>
      <c r="AD4" s="1471"/>
      <c r="AE4" s="1468"/>
      <c r="AF4" s="663"/>
    </row>
    <row r="5" spans="1:38" ht="4.5" customHeight="1">
      <c r="A5" s="651"/>
      <c r="B5" s="661"/>
      <c r="C5" s="1727" t="s">
        <v>86</v>
      </c>
      <c r="D5" s="1727"/>
      <c r="E5" s="666"/>
      <c r="F5" s="881"/>
      <c r="G5" s="881"/>
      <c r="H5" s="881"/>
      <c r="I5" s="881"/>
      <c r="J5" s="881"/>
      <c r="K5" s="881"/>
      <c r="L5" s="881"/>
      <c r="M5" s="881"/>
      <c r="N5" s="881"/>
      <c r="O5" s="881"/>
      <c r="P5" s="881"/>
      <c r="Q5" s="881"/>
      <c r="R5" s="881"/>
      <c r="S5" s="881"/>
      <c r="T5" s="881"/>
      <c r="U5" s="881"/>
      <c r="V5" s="881"/>
      <c r="W5" s="881"/>
      <c r="X5" s="881"/>
      <c r="Y5" s="881"/>
      <c r="Z5" s="881"/>
      <c r="AA5" s="881"/>
      <c r="AB5" s="881"/>
      <c r="AC5" s="881"/>
      <c r="AD5" s="881"/>
      <c r="AE5" s="1468"/>
      <c r="AF5" s="651"/>
    </row>
    <row r="6" spans="1:38" ht="13.5" customHeight="1">
      <c r="A6" s="651"/>
      <c r="B6" s="661"/>
      <c r="C6" s="1727"/>
      <c r="D6" s="1727"/>
      <c r="E6" s="666"/>
      <c r="F6" s="1730">
        <v>2012</v>
      </c>
      <c r="G6" s="1730"/>
      <c r="H6" s="1730"/>
      <c r="I6" s="1730"/>
      <c r="J6" s="1730"/>
      <c r="K6" s="1730"/>
      <c r="L6" s="1730"/>
      <c r="M6" s="1730"/>
      <c r="N6" s="1730"/>
      <c r="O6" s="1730"/>
      <c r="P6" s="1730"/>
      <c r="Q6" s="1730"/>
      <c r="R6" s="1730"/>
      <c r="S6" s="668"/>
      <c r="T6" s="1730">
        <v>2013</v>
      </c>
      <c r="U6" s="1730"/>
      <c r="V6" s="1730"/>
      <c r="W6" s="1730"/>
      <c r="X6" s="1730"/>
      <c r="Y6" s="1730"/>
      <c r="Z6" s="1730"/>
      <c r="AA6" s="1730"/>
      <c r="AB6" s="1730"/>
      <c r="AC6" s="1730"/>
      <c r="AD6" s="1730"/>
      <c r="AE6" s="1468"/>
      <c r="AF6" s="651"/>
    </row>
    <row r="7" spans="1:38">
      <c r="A7" s="651"/>
      <c r="B7" s="661"/>
      <c r="C7" s="666"/>
      <c r="D7" s="666"/>
      <c r="E7" s="666"/>
      <c r="F7" s="1133" t="s">
        <v>123</v>
      </c>
      <c r="G7" s="669"/>
      <c r="H7" s="760" t="s">
        <v>122</v>
      </c>
      <c r="I7" s="669"/>
      <c r="J7" s="760" t="s">
        <v>121</v>
      </c>
      <c r="K7" s="669"/>
      <c r="L7" s="760" t="s">
        <v>120</v>
      </c>
      <c r="M7" s="669"/>
      <c r="N7" s="760" t="s">
        <v>119</v>
      </c>
      <c r="O7" s="669"/>
      <c r="P7" s="760" t="s">
        <v>118</v>
      </c>
      <c r="Q7" s="669"/>
      <c r="R7" s="760" t="s">
        <v>117</v>
      </c>
      <c r="S7" s="669"/>
      <c r="T7" s="760" t="s">
        <v>116</v>
      </c>
      <c r="U7" s="669"/>
      <c r="V7" s="760" t="s">
        <v>127</v>
      </c>
      <c r="W7" s="669"/>
      <c r="X7" s="760" t="s">
        <v>126</v>
      </c>
      <c r="Y7" s="669"/>
      <c r="Z7" s="760" t="s">
        <v>125</v>
      </c>
      <c r="AA7" s="669"/>
      <c r="AB7" s="760" t="s">
        <v>124</v>
      </c>
      <c r="AC7" s="669"/>
      <c r="AD7" s="760" t="s">
        <v>123</v>
      </c>
      <c r="AE7" s="662"/>
      <c r="AF7" s="651"/>
    </row>
    <row r="8" spans="1:38" ht="8.25" customHeight="1">
      <c r="A8" s="651"/>
      <c r="B8" s="661"/>
      <c r="C8" s="666"/>
      <c r="D8" s="666"/>
      <c r="E8" s="666"/>
      <c r="F8" s="661"/>
      <c r="G8" s="661"/>
      <c r="H8" s="761"/>
      <c r="I8" s="661"/>
      <c r="J8" s="761"/>
      <c r="K8" s="661"/>
      <c r="L8" s="761"/>
      <c r="M8" s="661"/>
      <c r="N8" s="761"/>
      <c r="O8" s="661"/>
      <c r="P8" s="761"/>
      <c r="Q8" s="661"/>
      <c r="R8" s="761"/>
      <c r="S8" s="661"/>
      <c r="T8" s="761"/>
      <c r="U8" s="661"/>
      <c r="V8" s="761"/>
      <c r="W8" s="661"/>
      <c r="X8" s="761"/>
      <c r="Y8" s="661"/>
      <c r="Z8" s="761"/>
      <c r="AA8" s="661"/>
      <c r="AB8" s="761"/>
      <c r="AC8" s="661"/>
      <c r="AD8" s="761"/>
      <c r="AE8" s="662"/>
      <c r="AF8" s="651"/>
    </row>
    <row r="9" spans="1:38" s="1475" customFormat="1" ht="14.25" customHeight="1">
      <c r="A9" s="1472"/>
      <c r="B9" s="1473"/>
      <c r="C9" s="1721" t="s">
        <v>76</v>
      </c>
      <c r="D9" s="1721"/>
      <c r="E9" s="762"/>
      <c r="F9" s="626">
        <v>790199</v>
      </c>
      <c r="G9" s="626"/>
      <c r="H9" s="627">
        <v>801674</v>
      </c>
      <c r="I9" s="626"/>
      <c r="J9" s="627">
        <v>809157</v>
      </c>
      <c r="K9" s="626"/>
      <c r="L9" s="627">
        <v>824864</v>
      </c>
      <c r="M9" s="626"/>
      <c r="N9" s="627">
        <v>845145</v>
      </c>
      <c r="O9" s="626"/>
      <c r="P9" s="627">
        <v>862715</v>
      </c>
      <c r="Q9" s="626"/>
      <c r="R9" s="627">
        <v>868637</v>
      </c>
      <c r="S9" s="626"/>
      <c r="T9" s="627">
        <v>894294</v>
      </c>
      <c r="U9" s="626"/>
      <c r="V9" s="627">
        <v>902394</v>
      </c>
      <c r="W9" s="626"/>
      <c r="X9" s="627">
        <v>902912</v>
      </c>
      <c r="Y9" s="626"/>
      <c r="Z9" s="627">
        <v>901441</v>
      </c>
      <c r="AA9" s="626"/>
      <c r="AB9" s="627">
        <v>887666</v>
      </c>
      <c r="AC9" s="626"/>
      <c r="AD9" s="627">
        <v>881277</v>
      </c>
      <c r="AE9" s="1474"/>
      <c r="AF9" s="1472"/>
      <c r="AG9" s="656"/>
      <c r="AH9" s="656"/>
      <c r="AI9" s="656"/>
      <c r="AJ9" s="656"/>
      <c r="AK9" s="656"/>
      <c r="AL9" s="656"/>
    </row>
    <row r="10" spans="1:38" ht="5.25" customHeight="1">
      <c r="A10" s="651"/>
      <c r="B10" s="661"/>
      <c r="C10" s="1458"/>
      <c r="D10" s="1458"/>
      <c r="E10" s="666"/>
      <c r="F10" s="1476"/>
      <c r="G10" s="661"/>
      <c r="H10" s="1477"/>
      <c r="I10" s="661"/>
      <c r="J10" s="1477"/>
      <c r="K10" s="661"/>
      <c r="L10" s="1477"/>
      <c r="M10" s="661"/>
      <c r="N10" s="1477"/>
      <c r="O10" s="661"/>
      <c r="P10" s="1477"/>
      <c r="Q10" s="661"/>
      <c r="R10" s="1477"/>
      <c r="S10" s="661"/>
      <c r="T10" s="1477"/>
      <c r="U10" s="661"/>
      <c r="V10" s="1477"/>
      <c r="W10" s="661"/>
      <c r="X10" s="1477"/>
      <c r="Y10" s="661"/>
      <c r="Z10" s="1477"/>
      <c r="AA10" s="661"/>
      <c r="AB10" s="1477"/>
      <c r="AC10" s="661"/>
      <c r="AD10" s="1477"/>
      <c r="AE10" s="662"/>
      <c r="AF10" s="651"/>
    </row>
    <row r="11" spans="1:38" s="665" customFormat="1" ht="19.5" customHeight="1">
      <c r="A11" s="663"/>
      <c r="B11" s="664"/>
      <c r="C11" s="670"/>
      <c r="D11" s="763" t="s">
        <v>512</v>
      </c>
      <c r="E11" s="670"/>
      <c r="F11" s="764">
        <v>645955</v>
      </c>
      <c r="G11" s="664"/>
      <c r="H11" s="765">
        <v>655342</v>
      </c>
      <c r="I11" s="664"/>
      <c r="J11" s="765">
        <v>673421</v>
      </c>
      <c r="K11" s="664"/>
      <c r="L11" s="765">
        <v>683557</v>
      </c>
      <c r="M11" s="664"/>
      <c r="N11" s="765">
        <v>695000</v>
      </c>
      <c r="O11" s="664"/>
      <c r="P11" s="765">
        <v>697789</v>
      </c>
      <c r="Q11" s="664"/>
      <c r="R11" s="765">
        <v>710652</v>
      </c>
      <c r="S11" s="664"/>
      <c r="T11" s="765">
        <v>740062</v>
      </c>
      <c r="U11" s="664"/>
      <c r="V11" s="765">
        <v>739611</v>
      </c>
      <c r="W11" s="664"/>
      <c r="X11" s="765">
        <v>734448</v>
      </c>
      <c r="Y11" s="664"/>
      <c r="Z11" s="765">
        <v>728512</v>
      </c>
      <c r="AA11" s="664"/>
      <c r="AB11" s="765">
        <v>703205</v>
      </c>
      <c r="AC11" s="664"/>
      <c r="AD11" s="765">
        <v>689933</v>
      </c>
      <c r="AE11" s="699"/>
      <c r="AF11" s="663"/>
    </row>
    <row r="12" spans="1:38" s="665" customFormat="1" ht="19.5" customHeight="1">
      <c r="A12" s="663"/>
      <c r="B12" s="664"/>
      <c r="C12" s="670"/>
      <c r="D12" s="763" t="s">
        <v>274</v>
      </c>
      <c r="E12" s="670"/>
      <c r="F12" s="764">
        <v>50779</v>
      </c>
      <c r="G12" s="664"/>
      <c r="H12" s="765">
        <v>56917</v>
      </c>
      <c r="I12" s="664"/>
      <c r="J12" s="765">
        <v>55880</v>
      </c>
      <c r="K12" s="664"/>
      <c r="L12" s="765">
        <v>56581</v>
      </c>
      <c r="M12" s="664"/>
      <c r="N12" s="765">
        <v>58294</v>
      </c>
      <c r="O12" s="664"/>
      <c r="P12" s="765">
        <v>58471</v>
      </c>
      <c r="Q12" s="664"/>
      <c r="R12" s="765">
        <v>58058</v>
      </c>
      <c r="S12" s="664"/>
      <c r="T12" s="765">
        <v>57433</v>
      </c>
      <c r="U12" s="664"/>
      <c r="V12" s="765">
        <v>59018</v>
      </c>
      <c r="W12" s="664"/>
      <c r="X12" s="765">
        <v>57724</v>
      </c>
      <c r="Y12" s="664"/>
      <c r="Z12" s="765">
        <v>57560</v>
      </c>
      <c r="AA12" s="664"/>
      <c r="AB12" s="765">
        <v>57815</v>
      </c>
      <c r="AC12" s="664"/>
      <c r="AD12" s="765">
        <v>58639</v>
      </c>
      <c r="AE12" s="699"/>
      <c r="AF12" s="663"/>
    </row>
    <row r="13" spans="1:38" s="665" customFormat="1" ht="19.5" customHeight="1">
      <c r="A13" s="663"/>
      <c r="B13" s="664"/>
      <c r="C13" s="670"/>
      <c r="D13" s="763" t="s">
        <v>275</v>
      </c>
      <c r="E13" s="670"/>
      <c r="F13" s="764">
        <v>75121</v>
      </c>
      <c r="G13" s="664"/>
      <c r="H13" s="765">
        <v>70983</v>
      </c>
      <c r="I13" s="664"/>
      <c r="J13" s="765">
        <v>61088</v>
      </c>
      <c r="K13" s="664"/>
      <c r="L13" s="765">
        <v>66837</v>
      </c>
      <c r="M13" s="664"/>
      <c r="N13" s="765">
        <v>72412</v>
      </c>
      <c r="O13" s="664"/>
      <c r="P13" s="765">
        <v>86460</v>
      </c>
      <c r="Q13" s="664"/>
      <c r="R13" s="765">
        <v>82679</v>
      </c>
      <c r="S13" s="664"/>
      <c r="T13" s="765">
        <v>78679</v>
      </c>
      <c r="U13" s="664"/>
      <c r="V13" s="765">
        <v>85192</v>
      </c>
      <c r="W13" s="664"/>
      <c r="X13" s="765">
        <v>93653</v>
      </c>
      <c r="Y13" s="664"/>
      <c r="Z13" s="765">
        <v>96743</v>
      </c>
      <c r="AA13" s="664"/>
      <c r="AB13" s="765">
        <v>106983</v>
      </c>
      <c r="AC13" s="664"/>
      <c r="AD13" s="765">
        <v>114809</v>
      </c>
      <c r="AE13" s="699"/>
      <c r="AF13" s="663"/>
    </row>
    <row r="14" spans="1:38" s="665" customFormat="1" ht="22.5" customHeight="1">
      <c r="A14" s="663"/>
      <c r="B14" s="664"/>
      <c r="C14" s="670"/>
      <c r="D14" s="767" t="s">
        <v>513</v>
      </c>
      <c r="E14" s="670"/>
      <c r="F14" s="764">
        <v>18344</v>
      </c>
      <c r="G14" s="664"/>
      <c r="H14" s="765">
        <v>18432</v>
      </c>
      <c r="I14" s="664"/>
      <c r="J14" s="765">
        <v>18768</v>
      </c>
      <c r="K14" s="664"/>
      <c r="L14" s="765">
        <v>17889</v>
      </c>
      <c r="M14" s="664"/>
      <c r="N14" s="765">
        <v>19439</v>
      </c>
      <c r="O14" s="664"/>
      <c r="P14" s="765">
        <v>19995</v>
      </c>
      <c r="Q14" s="664"/>
      <c r="R14" s="765">
        <v>17248</v>
      </c>
      <c r="S14" s="664"/>
      <c r="T14" s="765">
        <v>18120</v>
      </c>
      <c r="U14" s="664"/>
      <c r="V14" s="765">
        <v>18573</v>
      </c>
      <c r="W14" s="664"/>
      <c r="X14" s="765">
        <v>17087</v>
      </c>
      <c r="Y14" s="664"/>
      <c r="Z14" s="765">
        <v>18626</v>
      </c>
      <c r="AA14" s="664"/>
      <c r="AB14" s="765">
        <v>19663</v>
      </c>
      <c r="AC14" s="664"/>
      <c r="AD14" s="765">
        <v>17896</v>
      </c>
      <c r="AE14" s="699"/>
      <c r="AF14" s="663"/>
    </row>
    <row r="15" spans="1:38" ht="13.5" customHeight="1" thickBot="1">
      <c r="A15" s="651"/>
      <c r="B15" s="661"/>
      <c r="C15" s="666"/>
      <c r="D15" s="666"/>
      <c r="E15" s="666"/>
      <c r="F15" s="1132"/>
      <c r="G15" s="1132"/>
      <c r="H15" s="1132"/>
      <c r="I15" s="1132"/>
      <c r="J15" s="1132"/>
      <c r="K15" s="1132"/>
      <c r="L15" s="1132"/>
      <c r="M15" s="1132"/>
      <c r="N15" s="1132"/>
      <c r="O15" s="1132"/>
      <c r="P15" s="1132"/>
      <c r="Q15" s="1132"/>
      <c r="R15" s="1132"/>
      <c r="S15" s="1132"/>
      <c r="T15" s="1132"/>
      <c r="U15" s="1132"/>
      <c r="V15" s="1132"/>
      <c r="W15" s="1132"/>
      <c r="X15" s="1132"/>
      <c r="Y15" s="1132"/>
      <c r="Z15" s="1132"/>
      <c r="AA15" s="1132"/>
      <c r="AB15" s="1132"/>
      <c r="AC15" s="1132"/>
      <c r="AD15" s="1132"/>
      <c r="AE15" s="662"/>
      <c r="AF15" s="651"/>
    </row>
    <row r="16" spans="1:38" ht="13.5" customHeight="1" thickBot="1">
      <c r="A16" s="651"/>
      <c r="B16" s="661"/>
      <c r="C16" s="1469" t="s">
        <v>26</v>
      </c>
      <c r="D16" s="1470"/>
      <c r="E16" s="1470"/>
      <c r="F16" s="1470"/>
      <c r="G16" s="1470"/>
      <c r="H16" s="1470"/>
      <c r="I16" s="1470"/>
      <c r="J16" s="1470"/>
      <c r="K16" s="1470"/>
      <c r="L16" s="1470"/>
      <c r="M16" s="1470"/>
      <c r="N16" s="1470"/>
      <c r="O16" s="1470"/>
      <c r="P16" s="1470"/>
      <c r="Q16" s="1470"/>
      <c r="R16" s="1470"/>
      <c r="S16" s="1470"/>
      <c r="T16" s="1470"/>
      <c r="U16" s="1470"/>
      <c r="V16" s="1470"/>
      <c r="W16" s="1470"/>
      <c r="X16" s="1470"/>
      <c r="Y16" s="1470"/>
      <c r="Z16" s="1470"/>
      <c r="AA16" s="1470"/>
      <c r="AB16" s="1470"/>
      <c r="AC16" s="1470"/>
      <c r="AD16" s="1471"/>
      <c r="AE16" s="662"/>
      <c r="AF16" s="651"/>
    </row>
    <row r="17" spans="1:35" ht="9.75" customHeight="1">
      <c r="A17" s="651"/>
      <c r="B17" s="661"/>
      <c r="C17" s="1727" t="s">
        <v>86</v>
      </c>
      <c r="D17" s="1727"/>
      <c r="E17" s="666"/>
      <c r="F17" s="669"/>
      <c r="G17" s="669"/>
      <c r="H17" s="669"/>
      <c r="I17" s="669"/>
      <c r="J17" s="669"/>
      <c r="K17" s="669"/>
      <c r="L17" s="669"/>
      <c r="M17" s="669"/>
      <c r="N17" s="669"/>
      <c r="O17" s="669"/>
      <c r="P17" s="669"/>
      <c r="Q17" s="669"/>
      <c r="R17" s="669"/>
      <c r="S17" s="669"/>
      <c r="T17" s="669"/>
      <c r="U17" s="669"/>
      <c r="V17" s="669"/>
      <c r="W17" s="669"/>
      <c r="X17" s="669"/>
      <c r="Y17" s="669"/>
      <c r="Z17" s="669"/>
      <c r="AA17" s="669"/>
      <c r="AB17" s="669"/>
      <c r="AC17" s="669"/>
      <c r="AD17" s="669"/>
      <c r="AE17" s="662"/>
      <c r="AF17" s="651"/>
    </row>
    <row r="18" spans="1:35" ht="3.75" customHeight="1">
      <c r="A18" s="651"/>
      <c r="B18" s="661"/>
      <c r="C18" s="1727"/>
      <c r="D18" s="1727"/>
      <c r="E18" s="666"/>
      <c r="F18" s="669"/>
      <c r="G18" s="669"/>
      <c r="H18" s="669"/>
      <c r="I18" s="669"/>
      <c r="J18" s="669"/>
      <c r="K18" s="669"/>
      <c r="L18" s="669"/>
      <c r="M18" s="669"/>
      <c r="N18" s="669"/>
      <c r="O18" s="669"/>
      <c r="P18" s="669"/>
      <c r="Q18" s="669"/>
      <c r="R18" s="669"/>
      <c r="S18" s="669"/>
      <c r="T18" s="669"/>
      <c r="U18" s="669"/>
      <c r="V18" s="669"/>
      <c r="W18" s="669"/>
      <c r="X18" s="669"/>
      <c r="Y18" s="669"/>
      <c r="Z18" s="669"/>
      <c r="AA18" s="669"/>
      <c r="AB18" s="669"/>
      <c r="AC18" s="669"/>
      <c r="AD18" s="669"/>
      <c r="AE18" s="662"/>
      <c r="AF18" s="651"/>
    </row>
    <row r="19" spans="1:35" s="1475" customFormat="1" ht="12.75" customHeight="1">
      <c r="A19" s="1472"/>
      <c r="B19" s="1473"/>
      <c r="C19" s="1721" t="s">
        <v>76</v>
      </c>
      <c r="D19" s="1721"/>
      <c r="E19" s="1478"/>
      <c r="F19" s="626">
        <v>645955</v>
      </c>
      <c r="G19" s="626"/>
      <c r="H19" s="627">
        <v>655342</v>
      </c>
      <c r="I19" s="626"/>
      <c r="J19" s="627">
        <v>673421</v>
      </c>
      <c r="K19" s="626"/>
      <c r="L19" s="627">
        <v>683557</v>
      </c>
      <c r="M19" s="626"/>
      <c r="N19" s="627">
        <v>695000</v>
      </c>
      <c r="O19" s="626"/>
      <c r="P19" s="627">
        <v>697789</v>
      </c>
      <c r="Q19" s="626"/>
      <c r="R19" s="627">
        <v>710652</v>
      </c>
      <c r="S19" s="626"/>
      <c r="T19" s="627">
        <v>740062</v>
      </c>
      <c r="U19" s="626"/>
      <c r="V19" s="627">
        <v>739611</v>
      </c>
      <c r="W19" s="626"/>
      <c r="X19" s="627">
        <v>734448</v>
      </c>
      <c r="Y19" s="626"/>
      <c r="Z19" s="627">
        <v>728512</v>
      </c>
      <c r="AA19" s="626"/>
      <c r="AB19" s="627">
        <v>703205</v>
      </c>
      <c r="AC19" s="626"/>
      <c r="AD19" s="627">
        <v>689933</v>
      </c>
      <c r="AE19" s="1474"/>
      <c r="AF19" s="1472"/>
      <c r="AH19" s="1596"/>
      <c r="AI19" s="1596"/>
    </row>
    <row r="20" spans="1:35" ht="5.25" customHeight="1">
      <c r="A20" s="651"/>
      <c r="B20" s="661"/>
      <c r="C20" s="1458"/>
      <c r="D20" s="1458"/>
      <c r="E20" s="666"/>
      <c r="F20" s="1476"/>
      <c r="G20" s="661"/>
      <c r="H20" s="1477"/>
      <c r="I20" s="661"/>
      <c r="J20" s="1477"/>
      <c r="K20" s="661"/>
      <c r="L20" s="1477"/>
      <c r="M20" s="661"/>
      <c r="N20" s="1477"/>
      <c r="O20" s="661"/>
      <c r="P20" s="1477"/>
      <c r="Q20" s="661"/>
      <c r="R20" s="1477"/>
      <c r="S20" s="661"/>
      <c r="T20" s="1477"/>
      <c r="U20" s="661"/>
      <c r="V20" s="1477"/>
      <c r="W20" s="661"/>
      <c r="X20" s="1477"/>
      <c r="Y20" s="661"/>
      <c r="Z20" s="1477"/>
      <c r="AA20" s="661"/>
      <c r="AB20" s="1477"/>
      <c r="AC20" s="661"/>
      <c r="AD20" s="1477"/>
      <c r="AE20" s="662"/>
      <c r="AF20" s="651"/>
    </row>
    <row r="21" spans="1:35" ht="15.75" customHeight="1">
      <c r="A21" s="651"/>
      <c r="B21" s="661"/>
      <c r="C21" s="1125"/>
      <c r="D21" s="771" t="s">
        <v>80</v>
      </c>
      <c r="E21" s="666"/>
      <c r="F21" s="221">
        <v>315832</v>
      </c>
      <c r="G21" s="661"/>
      <c r="H21" s="241">
        <v>380421</v>
      </c>
      <c r="I21" s="661"/>
      <c r="J21" s="241">
        <v>325933</v>
      </c>
      <c r="K21" s="661"/>
      <c r="L21" s="241">
        <v>329797</v>
      </c>
      <c r="M21" s="661"/>
      <c r="N21" s="241">
        <v>338548</v>
      </c>
      <c r="O21" s="661"/>
      <c r="P21" s="241">
        <v>343259</v>
      </c>
      <c r="Q21" s="661"/>
      <c r="R21" s="241">
        <v>352424</v>
      </c>
      <c r="S21" s="661"/>
      <c r="T21" s="241">
        <v>368092</v>
      </c>
      <c r="U21" s="661"/>
      <c r="V21" s="241">
        <v>368906</v>
      </c>
      <c r="W21" s="661"/>
      <c r="X21" s="241">
        <v>366274</v>
      </c>
      <c r="Y21" s="661"/>
      <c r="Z21" s="241">
        <v>363004</v>
      </c>
      <c r="AA21" s="661"/>
      <c r="AB21" s="241">
        <v>350179</v>
      </c>
      <c r="AC21" s="661"/>
      <c r="AD21" s="241">
        <v>339867</v>
      </c>
      <c r="AE21" s="662"/>
      <c r="AF21" s="651"/>
      <c r="AH21" s="1597"/>
    </row>
    <row r="22" spans="1:35" ht="15.75" customHeight="1">
      <c r="A22" s="651"/>
      <c r="B22" s="661"/>
      <c r="C22" s="1125"/>
      <c r="D22" s="771" t="s">
        <v>79</v>
      </c>
      <c r="E22" s="666"/>
      <c r="F22" s="221">
        <v>330123</v>
      </c>
      <c r="G22" s="661"/>
      <c r="H22" s="241">
        <v>274921</v>
      </c>
      <c r="I22" s="661"/>
      <c r="J22" s="241">
        <v>347488</v>
      </c>
      <c r="K22" s="661"/>
      <c r="L22" s="241">
        <v>353760</v>
      </c>
      <c r="M22" s="661"/>
      <c r="N22" s="241">
        <v>356452</v>
      </c>
      <c r="O22" s="661"/>
      <c r="P22" s="241">
        <v>354530</v>
      </c>
      <c r="Q22" s="661"/>
      <c r="R22" s="241">
        <v>358228</v>
      </c>
      <c r="S22" s="661"/>
      <c r="T22" s="241">
        <v>371970</v>
      </c>
      <c r="U22" s="661"/>
      <c r="V22" s="241">
        <v>370705</v>
      </c>
      <c r="W22" s="661"/>
      <c r="X22" s="241">
        <v>368174</v>
      </c>
      <c r="Y22" s="661"/>
      <c r="Z22" s="241">
        <v>365508</v>
      </c>
      <c r="AA22" s="661"/>
      <c r="AB22" s="241">
        <v>353026</v>
      </c>
      <c r="AC22" s="661"/>
      <c r="AD22" s="241">
        <v>350066</v>
      </c>
      <c r="AE22" s="662"/>
      <c r="AF22" s="651"/>
    </row>
    <row r="23" spans="1:35" ht="8.25" customHeight="1">
      <c r="A23" s="651"/>
      <c r="B23" s="661"/>
      <c r="C23" s="1125"/>
      <c r="D23" s="772"/>
      <c r="E23" s="659"/>
      <c r="F23" s="221"/>
      <c r="G23" s="661"/>
      <c r="H23" s="241"/>
      <c r="I23" s="661"/>
      <c r="J23" s="241"/>
      <c r="K23" s="661"/>
      <c r="L23" s="241"/>
      <c r="M23" s="661"/>
      <c r="N23" s="241"/>
      <c r="O23" s="661"/>
      <c r="P23" s="241"/>
      <c r="Q23" s="661"/>
      <c r="R23" s="241"/>
      <c r="S23" s="661"/>
      <c r="T23" s="241"/>
      <c r="U23" s="661"/>
      <c r="V23" s="241"/>
      <c r="W23" s="661"/>
      <c r="X23" s="241"/>
      <c r="Y23" s="661"/>
      <c r="Z23" s="241"/>
      <c r="AA23" s="661"/>
      <c r="AB23" s="241"/>
      <c r="AC23" s="661"/>
      <c r="AD23" s="241"/>
      <c r="AE23" s="662"/>
      <c r="AF23" s="651"/>
    </row>
    <row r="24" spans="1:35" ht="15.75" customHeight="1">
      <c r="A24" s="651"/>
      <c r="B24" s="661"/>
      <c r="C24" s="1125"/>
      <c r="D24" s="771" t="s">
        <v>276</v>
      </c>
      <c r="E24" s="666"/>
      <c r="F24" s="221">
        <v>78497</v>
      </c>
      <c r="G24" s="661"/>
      <c r="H24" s="241">
        <v>78831</v>
      </c>
      <c r="I24" s="661"/>
      <c r="J24" s="241">
        <v>81768</v>
      </c>
      <c r="K24" s="661"/>
      <c r="L24" s="241">
        <v>86196</v>
      </c>
      <c r="M24" s="661"/>
      <c r="N24" s="241">
        <v>90651</v>
      </c>
      <c r="O24" s="661"/>
      <c r="P24" s="241">
        <v>91372</v>
      </c>
      <c r="Q24" s="661"/>
      <c r="R24" s="241">
        <v>87966</v>
      </c>
      <c r="S24" s="661"/>
      <c r="T24" s="241">
        <v>93224</v>
      </c>
      <c r="U24" s="661"/>
      <c r="V24" s="241">
        <v>91800</v>
      </c>
      <c r="W24" s="661"/>
      <c r="X24" s="241">
        <v>89504</v>
      </c>
      <c r="Y24" s="661"/>
      <c r="Z24" s="241">
        <v>89086</v>
      </c>
      <c r="AA24" s="661"/>
      <c r="AB24" s="241">
        <v>84900</v>
      </c>
      <c r="AC24" s="661"/>
      <c r="AD24" s="241">
        <v>81631</v>
      </c>
      <c r="AE24" s="662"/>
      <c r="AF24" s="651"/>
    </row>
    <row r="25" spans="1:35" ht="15.75" customHeight="1">
      <c r="A25" s="651"/>
      <c r="B25" s="661"/>
      <c r="C25" s="1125"/>
      <c r="D25" s="771" t="s">
        <v>277</v>
      </c>
      <c r="E25" s="666"/>
      <c r="F25" s="221">
        <v>567458</v>
      </c>
      <c r="G25" s="661"/>
      <c r="H25" s="241">
        <v>576511</v>
      </c>
      <c r="I25" s="661"/>
      <c r="J25" s="241">
        <v>591653</v>
      </c>
      <c r="K25" s="661"/>
      <c r="L25" s="241">
        <v>597361</v>
      </c>
      <c r="M25" s="661"/>
      <c r="N25" s="241">
        <v>604349</v>
      </c>
      <c r="O25" s="661"/>
      <c r="P25" s="241">
        <v>606417</v>
      </c>
      <c r="Q25" s="661"/>
      <c r="R25" s="241">
        <v>622686</v>
      </c>
      <c r="S25" s="661"/>
      <c r="T25" s="241">
        <v>646838</v>
      </c>
      <c r="U25" s="661"/>
      <c r="V25" s="241">
        <v>647811</v>
      </c>
      <c r="W25" s="661"/>
      <c r="X25" s="241">
        <v>644944</v>
      </c>
      <c r="Y25" s="661"/>
      <c r="Z25" s="241">
        <v>639426</v>
      </c>
      <c r="AA25" s="661"/>
      <c r="AB25" s="241">
        <v>618305</v>
      </c>
      <c r="AC25" s="661"/>
      <c r="AD25" s="241">
        <v>608302</v>
      </c>
      <c r="AE25" s="662"/>
      <c r="AF25" s="651"/>
    </row>
    <row r="26" spans="1:35" ht="8.25" customHeight="1">
      <c r="A26" s="651"/>
      <c r="B26" s="661"/>
      <c r="C26" s="1125"/>
      <c r="D26" s="1479"/>
      <c r="E26" s="773"/>
      <c r="F26" s="221"/>
      <c r="G26" s="661"/>
      <c r="H26" s="241"/>
      <c r="I26" s="661"/>
      <c r="J26" s="241"/>
      <c r="K26" s="661"/>
      <c r="L26" s="241"/>
      <c r="M26" s="661"/>
      <c r="N26" s="241"/>
      <c r="O26" s="661"/>
      <c r="P26" s="241"/>
      <c r="Q26" s="661"/>
      <c r="R26" s="241"/>
      <c r="S26" s="661"/>
      <c r="T26" s="241"/>
      <c r="U26" s="661"/>
      <c r="V26" s="241"/>
      <c r="W26" s="661"/>
      <c r="X26" s="241"/>
      <c r="Y26" s="661"/>
      <c r="Z26" s="241"/>
      <c r="AA26" s="661"/>
      <c r="AB26" s="241"/>
      <c r="AC26" s="661"/>
      <c r="AD26" s="241"/>
      <c r="AE26" s="662"/>
      <c r="AF26" s="651"/>
    </row>
    <row r="27" spans="1:35" ht="15.75" customHeight="1">
      <c r="A27" s="651"/>
      <c r="B27" s="661"/>
      <c r="C27" s="1125"/>
      <c r="D27" s="771" t="s">
        <v>264</v>
      </c>
      <c r="E27" s="666"/>
      <c r="F27" s="221">
        <v>47841</v>
      </c>
      <c r="G27" s="661"/>
      <c r="H27" s="241">
        <v>49988</v>
      </c>
      <c r="I27" s="661"/>
      <c r="J27" s="241">
        <v>53730</v>
      </c>
      <c r="K27" s="661"/>
      <c r="L27" s="241">
        <v>58068</v>
      </c>
      <c r="M27" s="661"/>
      <c r="N27" s="241">
        <v>61345</v>
      </c>
      <c r="O27" s="661"/>
      <c r="P27" s="241">
        <v>61593</v>
      </c>
      <c r="Q27" s="661"/>
      <c r="R27" s="241">
        <v>58425</v>
      </c>
      <c r="S27" s="661"/>
      <c r="T27" s="241">
        <v>60766</v>
      </c>
      <c r="U27" s="661"/>
      <c r="V27" s="241">
        <v>60298</v>
      </c>
      <c r="W27" s="661"/>
      <c r="X27" s="241">
        <v>60662</v>
      </c>
      <c r="Y27" s="661"/>
      <c r="Z27" s="241">
        <v>60631</v>
      </c>
      <c r="AA27" s="661"/>
      <c r="AB27" s="241">
        <v>58386</v>
      </c>
      <c r="AC27" s="661"/>
      <c r="AD27" s="241">
        <v>57065</v>
      </c>
      <c r="AE27" s="662"/>
      <c r="AF27" s="651"/>
    </row>
    <row r="28" spans="1:35" ht="15.75" customHeight="1">
      <c r="A28" s="651"/>
      <c r="B28" s="661"/>
      <c r="C28" s="1125"/>
      <c r="D28" s="771" t="s">
        <v>278</v>
      </c>
      <c r="E28" s="666"/>
      <c r="F28" s="221">
        <v>598114</v>
      </c>
      <c r="G28" s="661"/>
      <c r="H28" s="241">
        <v>605354</v>
      </c>
      <c r="I28" s="661"/>
      <c r="J28" s="241">
        <v>619691</v>
      </c>
      <c r="K28" s="661"/>
      <c r="L28" s="241">
        <v>625489</v>
      </c>
      <c r="M28" s="661"/>
      <c r="N28" s="241">
        <v>633655</v>
      </c>
      <c r="O28" s="661"/>
      <c r="P28" s="241">
        <v>636196</v>
      </c>
      <c r="Q28" s="661"/>
      <c r="R28" s="241">
        <v>652227</v>
      </c>
      <c r="S28" s="661"/>
      <c r="T28" s="241">
        <v>679296</v>
      </c>
      <c r="U28" s="661"/>
      <c r="V28" s="241">
        <v>679313</v>
      </c>
      <c r="W28" s="661"/>
      <c r="X28" s="241">
        <v>673786</v>
      </c>
      <c r="Y28" s="661"/>
      <c r="Z28" s="241">
        <v>667881</v>
      </c>
      <c r="AA28" s="661"/>
      <c r="AB28" s="241">
        <v>644819</v>
      </c>
      <c r="AC28" s="661"/>
      <c r="AD28" s="241">
        <v>632868</v>
      </c>
      <c r="AE28" s="662"/>
      <c r="AF28" s="651"/>
    </row>
    <row r="29" spans="1:35" ht="15" customHeight="1">
      <c r="A29" s="651"/>
      <c r="B29" s="661"/>
      <c r="C29" s="771"/>
      <c r="D29" s="774" t="s">
        <v>530</v>
      </c>
      <c r="E29" s="666"/>
      <c r="F29" s="221">
        <v>18087</v>
      </c>
      <c r="G29" s="661"/>
      <c r="H29" s="241">
        <v>18736</v>
      </c>
      <c r="I29" s="661"/>
      <c r="J29" s="241">
        <v>18739</v>
      </c>
      <c r="K29" s="661"/>
      <c r="L29" s="241">
        <v>18444</v>
      </c>
      <c r="M29" s="661"/>
      <c r="N29" s="241">
        <v>19736</v>
      </c>
      <c r="O29" s="661"/>
      <c r="P29" s="241">
        <v>20237</v>
      </c>
      <c r="Q29" s="661"/>
      <c r="R29" s="241">
        <v>20476</v>
      </c>
      <c r="S29" s="661"/>
      <c r="T29" s="241">
        <v>21550</v>
      </c>
      <c r="U29" s="661"/>
      <c r="V29" s="241">
        <v>22350</v>
      </c>
      <c r="W29" s="661"/>
      <c r="X29" s="241">
        <v>22570</v>
      </c>
      <c r="Y29" s="661"/>
      <c r="Z29" s="241">
        <v>21353</v>
      </c>
      <c r="AA29" s="661"/>
      <c r="AB29" s="241">
        <v>19768</v>
      </c>
      <c r="AC29" s="661"/>
      <c r="AD29" s="241">
        <v>19463</v>
      </c>
      <c r="AE29" s="662"/>
      <c r="AF29" s="651"/>
    </row>
    <row r="30" spans="1:35" ht="15" customHeight="1">
      <c r="A30" s="651"/>
      <c r="B30" s="661"/>
      <c r="C30" s="322"/>
      <c r="D30" s="144" t="s">
        <v>265</v>
      </c>
      <c r="E30" s="666"/>
      <c r="F30" s="221">
        <v>209089</v>
      </c>
      <c r="G30" s="661"/>
      <c r="H30" s="241">
        <v>210289</v>
      </c>
      <c r="I30" s="661"/>
      <c r="J30" s="241">
        <v>213978</v>
      </c>
      <c r="K30" s="661"/>
      <c r="L30" s="241">
        <v>213575</v>
      </c>
      <c r="M30" s="661"/>
      <c r="N30" s="241">
        <v>216630</v>
      </c>
      <c r="O30" s="661"/>
      <c r="P30" s="241">
        <v>216458</v>
      </c>
      <c r="Q30" s="661"/>
      <c r="R30" s="241">
        <v>223198</v>
      </c>
      <c r="S30" s="661"/>
      <c r="T30" s="241">
        <v>231012</v>
      </c>
      <c r="U30" s="661"/>
      <c r="V30" s="241">
        <v>230964</v>
      </c>
      <c r="W30" s="661"/>
      <c r="X30" s="241">
        <v>228978</v>
      </c>
      <c r="Y30" s="661"/>
      <c r="Z30" s="241">
        <v>226436</v>
      </c>
      <c r="AA30" s="661"/>
      <c r="AB30" s="241">
        <v>218898</v>
      </c>
      <c r="AC30" s="661"/>
      <c r="AD30" s="241">
        <v>212597</v>
      </c>
      <c r="AE30" s="662"/>
      <c r="AF30" s="651"/>
      <c r="AG30" s="651"/>
    </row>
    <row r="31" spans="1:35" ht="15" customHeight="1">
      <c r="A31" s="651"/>
      <c r="B31" s="661"/>
      <c r="C31" s="322"/>
      <c r="D31" s="144" t="s">
        <v>206</v>
      </c>
      <c r="E31" s="666"/>
      <c r="F31" s="221">
        <v>367607</v>
      </c>
      <c r="G31" s="661"/>
      <c r="H31" s="241">
        <v>372787</v>
      </c>
      <c r="I31" s="661"/>
      <c r="J31" s="241">
        <v>383193</v>
      </c>
      <c r="K31" s="661"/>
      <c r="L31" s="241">
        <v>389529</v>
      </c>
      <c r="M31" s="661"/>
      <c r="N31" s="241">
        <v>393135</v>
      </c>
      <c r="O31" s="661"/>
      <c r="P31" s="241">
        <v>395099</v>
      </c>
      <c r="Q31" s="661"/>
      <c r="R31" s="241">
        <v>403480</v>
      </c>
      <c r="S31" s="661"/>
      <c r="T31" s="241">
        <v>421158</v>
      </c>
      <c r="U31" s="661"/>
      <c r="V31" s="241">
        <v>420311</v>
      </c>
      <c r="W31" s="661"/>
      <c r="X31" s="241">
        <v>416469</v>
      </c>
      <c r="Y31" s="661"/>
      <c r="Z31" s="241">
        <v>413790</v>
      </c>
      <c r="AA31" s="661"/>
      <c r="AB31" s="241">
        <v>399578</v>
      </c>
      <c r="AC31" s="661"/>
      <c r="AD31" s="241">
        <v>393610</v>
      </c>
      <c r="AE31" s="662"/>
      <c r="AF31" s="651"/>
      <c r="AG31" s="651"/>
    </row>
    <row r="32" spans="1:35" ht="15" customHeight="1">
      <c r="A32" s="651"/>
      <c r="B32" s="661"/>
      <c r="C32" s="322"/>
      <c r="D32" s="144" t="s">
        <v>266</v>
      </c>
      <c r="E32" s="666"/>
      <c r="F32" s="221">
        <v>3331</v>
      </c>
      <c r="G32" s="661"/>
      <c r="H32" s="241">
        <v>3542</v>
      </c>
      <c r="I32" s="661"/>
      <c r="J32" s="241">
        <v>3781</v>
      </c>
      <c r="K32" s="661"/>
      <c r="L32" s="241">
        <v>3941</v>
      </c>
      <c r="M32" s="661"/>
      <c r="N32" s="241">
        <v>4154</v>
      </c>
      <c r="O32" s="661"/>
      <c r="P32" s="241">
        <v>4402</v>
      </c>
      <c r="Q32" s="661"/>
      <c r="R32" s="241">
        <v>5073</v>
      </c>
      <c r="S32" s="661"/>
      <c r="T32" s="241">
        <v>5576</v>
      </c>
      <c r="U32" s="661"/>
      <c r="V32" s="241">
        <v>5688</v>
      </c>
      <c r="W32" s="661"/>
      <c r="X32" s="241">
        <v>5769</v>
      </c>
      <c r="Y32" s="661"/>
      <c r="Z32" s="241">
        <v>6302</v>
      </c>
      <c r="AA32" s="661"/>
      <c r="AB32" s="241">
        <v>6575</v>
      </c>
      <c r="AC32" s="661"/>
      <c r="AD32" s="241">
        <v>7198</v>
      </c>
      <c r="AE32" s="662"/>
      <c r="AF32" s="651"/>
    </row>
    <row r="33" spans="1:32" ht="8.25" customHeight="1">
      <c r="A33" s="651"/>
      <c r="B33" s="661"/>
      <c r="C33" s="322"/>
      <c r="D33" s="659"/>
      <c r="E33" s="666"/>
      <c r="F33" s="221"/>
      <c r="G33" s="661"/>
      <c r="H33" s="241"/>
      <c r="I33" s="661"/>
      <c r="J33" s="241"/>
      <c r="K33" s="661"/>
      <c r="L33" s="241"/>
      <c r="M33" s="661"/>
      <c r="N33" s="241"/>
      <c r="O33" s="661"/>
      <c r="P33" s="241"/>
      <c r="Q33" s="661"/>
      <c r="R33" s="241"/>
      <c r="S33" s="661"/>
      <c r="T33" s="241"/>
      <c r="U33" s="661"/>
      <c r="V33" s="241"/>
      <c r="W33" s="661"/>
      <c r="X33" s="241"/>
      <c r="Y33" s="661"/>
      <c r="Z33" s="241"/>
      <c r="AA33" s="661"/>
      <c r="AB33" s="241"/>
      <c r="AC33" s="661"/>
      <c r="AD33" s="241"/>
      <c r="AE33" s="662"/>
      <c r="AF33" s="651"/>
    </row>
    <row r="34" spans="1:32" ht="15.75" customHeight="1">
      <c r="A34" s="651"/>
      <c r="B34" s="661"/>
      <c r="C34" s="1125"/>
      <c r="D34" s="771" t="s">
        <v>279</v>
      </c>
      <c r="E34" s="666"/>
      <c r="F34" s="221">
        <v>403677</v>
      </c>
      <c r="G34" s="661"/>
      <c r="H34" s="241">
        <v>405560</v>
      </c>
      <c r="I34" s="661"/>
      <c r="J34" s="241">
        <v>413759</v>
      </c>
      <c r="K34" s="661"/>
      <c r="L34" s="241">
        <v>419277</v>
      </c>
      <c r="M34" s="661"/>
      <c r="N34" s="241">
        <v>421086</v>
      </c>
      <c r="O34" s="661"/>
      <c r="P34" s="241">
        <v>421965</v>
      </c>
      <c r="Q34" s="661"/>
      <c r="R34" s="241">
        <v>417897</v>
      </c>
      <c r="S34" s="661"/>
      <c r="T34" s="241">
        <v>433070</v>
      </c>
      <c r="U34" s="661"/>
      <c r="V34" s="241">
        <v>426483</v>
      </c>
      <c r="W34" s="661"/>
      <c r="X34" s="241">
        <v>417936</v>
      </c>
      <c r="Y34" s="661"/>
      <c r="Z34" s="241">
        <v>408971</v>
      </c>
      <c r="AA34" s="661"/>
      <c r="AB34" s="241">
        <v>387454</v>
      </c>
      <c r="AC34" s="661"/>
      <c r="AD34" s="241">
        <v>375976</v>
      </c>
      <c r="AE34" s="662"/>
      <c r="AF34" s="651"/>
    </row>
    <row r="35" spans="1:32" ht="15.75" customHeight="1">
      <c r="A35" s="651"/>
      <c r="B35" s="661"/>
      <c r="C35" s="1125"/>
      <c r="D35" s="771" t="s">
        <v>280</v>
      </c>
      <c r="E35" s="666"/>
      <c r="F35" s="221">
        <v>242278</v>
      </c>
      <c r="G35" s="661"/>
      <c r="H35" s="241">
        <v>249782</v>
      </c>
      <c r="I35" s="661"/>
      <c r="J35" s="241">
        <v>259662</v>
      </c>
      <c r="K35" s="661"/>
      <c r="L35" s="241">
        <v>264280</v>
      </c>
      <c r="M35" s="661"/>
      <c r="N35" s="241">
        <v>273914</v>
      </c>
      <c r="O35" s="661"/>
      <c r="P35" s="241">
        <v>275824</v>
      </c>
      <c r="Q35" s="661"/>
      <c r="R35" s="241">
        <v>292755</v>
      </c>
      <c r="S35" s="661"/>
      <c r="T35" s="241">
        <v>306992</v>
      </c>
      <c r="U35" s="661"/>
      <c r="V35" s="241">
        <v>313128</v>
      </c>
      <c r="W35" s="661"/>
      <c r="X35" s="241">
        <v>316512</v>
      </c>
      <c r="Y35" s="661"/>
      <c r="Z35" s="241">
        <v>319541</v>
      </c>
      <c r="AA35" s="661"/>
      <c r="AB35" s="241">
        <v>315751</v>
      </c>
      <c r="AC35" s="661"/>
      <c r="AD35" s="241">
        <v>313957</v>
      </c>
      <c r="AE35" s="662"/>
      <c r="AF35" s="651"/>
    </row>
    <row r="36" spans="1:32" ht="8.25" customHeight="1">
      <c r="A36" s="651"/>
      <c r="B36" s="661"/>
      <c r="C36" s="1125"/>
      <c r="D36" s="1479"/>
      <c r="E36" s="773"/>
      <c r="F36" s="221"/>
      <c r="G36" s="661"/>
      <c r="H36" s="241"/>
      <c r="I36" s="661"/>
      <c r="J36" s="241"/>
      <c r="K36" s="661"/>
      <c r="L36" s="241"/>
      <c r="M36" s="661"/>
      <c r="N36" s="241"/>
      <c r="O36" s="661"/>
      <c r="P36" s="241"/>
      <c r="Q36" s="661"/>
      <c r="R36" s="241"/>
      <c r="S36" s="661"/>
      <c r="T36" s="241"/>
      <c r="U36" s="661"/>
      <c r="V36" s="241"/>
      <c r="W36" s="661"/>
      <c r="X36" s="241"/>
      <c r="Y36" s="661"/>
      <c r="Z36" s="241"/>
      <c r="AA36" s="661"/>
      <c r="AB36" s="241"/>
      <c r="AC36" s="661"/>
      <c r="AD36" s="241"/>
      <c r="AE36" s="662"/>
      <c r="AF36" s="651"/>
    </row>
    <row r="37" spans="1:32" ht="15.75" customHeight="1">
      <c r="A37" s="651"/>
      <c r="B37" s="661"/>
      <c r="C37" s="1125"/>
      <c r="D37" s="771" t="s">
        <v>281</v>
      </c>
      <c r="E37" s="666"/>
      <c r="F37" s="221">
        <v>32972</v>
      </c>
      <c r="G37" s="661"/>
      <c r="H37" s="241">
        <v>33316</v>
      </c>
      <c r="I37" s="661"/>
      <c r="J37" s="241">
        <v>33447</v>
      </c>
      <c r="K37" s="661"/>
      <c r="L37" s="241">
        <v>33412</v>
      </c>
      <c r="M37" s="661"/>
      <c r="N37" s="241">
        <v>34186</v>
      </c>
      <c r="O37" s="661"/>
      <c r="P37" s="241">
        <v>35401</v>
      </c>
      <c r="Q37" s="661"/>
      <c r="R37" s="241">
        <v>35945</v>
      </c>
      <c r="S37" s="661"/>
      <c r="T37" s="241">
        <v>37249</v>
      </c>
      <c r="U37" s="661"/>
      <c r="V37" s="241">
        <v>38648</v>
      </c>
      <c r="W37" s="661"/>
      <c r="X37" s="241">
        <v>39874</v>
      </c>
      <c r="Y37" s="661"/>
      <c r="Z37" s="241">
        <v>39179</v>
      </c>
      <c r="AA37" s="661"/>
      <c r="AB37" s="241">
        <v>37719</v>
      </c>
      <c r="AC37" s="661"/>
      <c r="AD37" s="241">
        <v>37287</v>
      </c>
      <c r="AE37" s="662"/>
      <c r="AF37" s="651"/>
    </row>
    <row r="38" spans="1:32" ht="15.75" customHeight="1">
      <c r="A38" s="651"/>
      <c r="B38" s="661"/>
      <c r="C38" s="1125"/>
      <c r="D38" s="771" t="s">
        <v>282</v>
      </c>
      <c r="E38" s="666"/>
      <c r="F38" s="221">
        <v>145516</v>
      </c>
      <c r="G38" s="661"/>
      <c r="H38" s="241">
        <v>147342</v>
      </c>
      <c r="I38" s="661"/>
      <c r="J38" s="241">
        <v>148577</v>
      </c>
      <c r="K38" s="661"/>
      <c r="L38" s="241">
        <v>147197</v>
      </c>
      <c r="M38" s="661"/>
      <c r="N38" s="241">
        <v>149588</v>
      </c>
      <c r="O38" s="661"/>
      <c r="P38" s="241">
        <v>150647</v>
      </c>
      <c r="Q38" s="661"/>
      <c r="R38" s="241">
        <v>154750</v>
      </c>
      <c r="S38" s="661"/>
      <c r="T38" s="241">
        <v>158314</v>
      </c>
      <c r="U38" s="661"/>
      <c r="V38" s="241">
        <v>160409</v>
      </c>
      <c r="W38" s="661"/>
      <c r="X38" s="241">
        <v>161538</v>
      </c>
      <c r="Y38" s="661"/>
      <c r="Z38" s="241">
        <v>159971</v>
      </c>
      <c r="AA38" s="661"/>
      <c r="AB38" s="241">
        <v>155002</v>
      </c>
      <c r="AC38" s="661"/>
      <c r="AD38" s="241">
        <v>152384</v>
      </c>
      <c r="AE38" s="662"/>
      <c r="AF38" s="651"/>
    </row>
    <row r="39" spans="1:32" ht="15.75" customHeight="1">
      <c r="A39" s="651"/>
      <c r="B39" s="661"/>
      <c r="C39" s="1125"/>
      <c r="D39" s="771" t="s">
        <v>283</v>
      </c>
      <c r="E39" s="666"/>
      <c r="F39" s="221">
        <v>112631</v>
      </c>
      <c r="G39" s="661"/>
      <c r="H39" s="241">
        <v>112774</v>
      </c>
      <c r="I39" s="661"/>
      <c r="J39" s="241">
        <v>114003</v>
      </c>
      <c r="K39" s="661"/>
      <c r="L39" s="241">
        <v>112340</v>
      </c>
      <c r="M39" s="661"/>
      <c r="N39" s="241">
        <v>114862</v>
      </c>
      <c r="O39" s="661"/>
      <c r="P39" s="241">
        <v>115590</v>
      </c>
      <c r="Q39" s="661"/>
      <c r="R39" s="241">
        <v>118483</v>
      </c>
      <c r="S39" s="661"/>
      <c r="T39" s="241">
        <v>123161</v>
      </c>
      <c r="U39" s="661"/>
      <c r="V39" s="241">
        <v>123339</v>
      </c>
      <c r="W39" s="661"/>
      <c r="X39" s="241">
        <v>122920</v>
      </c>
      <c r="Y39" s="661"/>
      <c r="Z39" s="241">
        <v>121335</v>
      </c>
      <c r="AA39" s="661"/>
      <c r="AB39" s="241">
        <v>117324</v>
      </c>
      <c r="AC39" s="661"/>
      <c r="AD39" s="241">
        <v>113612</v>
      </c>
      <c r="AE39" s="662"/>
      <c r="AF39" s="651"/>
    </row>
    <row r="40" spans="1:32" ht="15.75" customHeight="1">
      <c r="A40" s="651"/>
      <c r="B40" s="661"/>
      <c r="C40" s="1125"/>
      <c r="D40" s="771" t="s">
        <v>284</v>
      </c>
      <c r="E40" s="666"/>
      <c r="F40" s="221">
        <v>142720</v>
      </c>
      <c r="G40" s="661"/>
      <c r="H40" s="241">
        <v>142744</v>
      </c>
      <c r="I40" s="661"/>
      <c r="J40" s="241">
        <v>144416</v>
      </c>
      <c r="K40" s="661"/>
      <c r="L40" s="241">
        <v>143909</v>
      </c>
      <c r="M40" s="661"/>
      <c r="N40" s="241">
        <v>146333</v>
      </c>
      <c r="O40" s="661"/>
      <c r="P40" s="241">
        <v>146276</v>
      </c>
      <c r="Q40" s="661"/>
      <c r="R40" s="241">
        <v>148308</v>
      </c>
      <c r="S40" s="661"/>
      <c r="T40" s="241">
        <v>155361</v>
      </c>
      <c r="U40" s="661"/>
      <c r="V40" s="241">
        <v>154289</v>
      </c>
      <c r="W40" s="661"/>
      <c r="X40" s="241">
        <v>152833</v>
      </c>
      <c r="Y40" s="661"/>
      <c r="Z40" s="241">
        <v>151261</v>
      </c>
      <c r="AA40" s="661"/>
      <c r="AB40" s="241">
        <v>145755</v>
      </c>
      <c r="AC40" s="661"/>
      <c r="AD40" s="241">
        <v>142763</v>
      </c>
      <c r="AE40" s="662"/>
      <c r="AF40" s="651"/>
    </row>
    <row r="41" spans="1:32" ht="15.75" customHeight="1">
      <c r="A41" s="651"/>
      <c r="B41" s="661"/>
      <c r="C41" s="1125"/>
      <c r="D41" s="771" t="s">
        <v>285</v>
      </c>
      <c r="E41" s="666"/>
      <c r="F41" s="221">
        <v>143956</v>
      </c>
      <c r="G41" s="661"/>
      <c r="H41" s="241">
        <v>144750</v>
      </c>
      <c r="I41" s="661"/>
      <c r="J41" s="241">
        <v>149481</v>
      </c>
      <c r="K41" s="661"/>
      <c r="L41" s="241">
        <v>153269</v>
      </c>
      <c r="M41" s="661"/>
      <c r="N41" s="241">
        <v>159322</v>
      </c>
      <c r="O41" s="661"/>
      <c r="P41" s="241">
        <v>160760</v>
      </c>
      <c r="Q41" s="661"/>
      <c r="R41" s="241">
        <v>164425</v>
      </c>
      <c r="S41" s="661"/>
      <c r="T41" s="241">
        <v>173603</v>
      </c>
      <c r="U41" s="661"/>
      <c r="V41" s="241">
        <v>172063</v>
      </c>
      <c r="W41" s="661"/>
      <c r="X41" s="241">
        <v>168907</v>
      </c>
      <c r="Y41" s="661"/>
      <c r="Z41" s="241">
        <v>168808</v>
      </c>
      <c r="AA41" s="661"/>
      <c r="AB41" s="241">
        <v>162314</v>
      </c>
      <c r="AC41" s="661"/>
      <c r="AD41" s="241">
        <v>158299</v>
      </c>
      <c r="AE41" s="662"/>
      <c r="AF41" s="651"/>
    </row>
    <row r="42" spans="1:32" ht="15.75" customHeight="1">
      <c r="A42" s="651"/>
      <c r="B42" s="661"/>
      <c r="C42" s="1125"/>
      <c r="D42" s="771" t="s">
        <v>286</v>
      </c>
      <c r="E42" s="666"/>
      <c r="F42" s="221">
        <v>68160</v>
      </c>
      <c r="G42" s="661"/>
      <c r="H42" s="241">
        <v>74416</v>
      </c>
      <c r="I42" s="661"/>
      <c r="J42" s="241">
        <v>83497</v>
      </c>
      <c r="K42" s="661"/>
      <c r="L42" s="241">
        <v>93430</v>
      </c>
      <c r="M42" s="661"/>
      <c r="N42" s="241">
        <v>90709</v>
      </c>
      <c r="O42" s="661"/>
      <c r="P42" s="241">
        <v>89115</v>
      </c>
      <c r="Q42" s="661"/>
      <c r="R42" s="241">
        <v>88741</v>
      </c>
      <c r="S42" s="661"/>
      <c r="T42" s="241">
        <v>92374</v>
      </c>
      <c r="U42" s="661"/>
      <c r="V42" s="241">
        <v>90863</v>
      </c>
      <c r="W42" s="661"/>
      <c r="X42" s="241">
        <v>88376</v>
      </c>
      <c r="Y42" s="661"/>
      <c r="Z42" s="241">
        <v>87958</v>
      </c>
      <c r="AA42" s="661"/>
      <c r="AB42" s="241">
        <v>85091</v>
      </c>
      <c r="AC42" s="661"/>
      <c r="AD42" s="241">
        <v>85588</v>
      </c>
      <c r="AE42" s="662"/>
      <c r="AF42" s="651"/>
    </row>
    <row r="43" spans="1:32" ht="8.25" customHeight="1">
      <c r="A43" s="651"/>
      <c r="B43" s="661"/>
      <c r="C43" s="1125"/>
      <c r="D43" s="775"/>
      <c r="E43" s="666"/>
      <c r="F43" s="221"/>
      <c r="G43" s="661"/>
      <c r="H43" s="241"/>
      <c r="I43" s="661"/>
      <c r="J43" s="241"/>
      <c r="K43" s="661"/>
      <c r="L43" s="241"/>
      <c r="M43" s="661"/>
      <c r="N43" s="241"/>
      <c r="O43" s="661"/>
      <c r="P43" s="241"/>
      <c r="Q43" s="661"/>
      <c r="R43" s="241"/>
      <c r="S43" s="661"/>
      <c r="T43" s="241"/>
      <c r="U43" s="661"/>
      <c r="V43" s="241"/>
      <c r="W43" s="661"/>
      <c r="X43" s="241"/>
      <c r="Y43" s="661"/>
      <c r="Z43" s="241"/>
      <c r="AA43" s="661"/>
      <c r="AB43" s="241"/>
      <c r="AC43" s="661"/>
      <c r="AD43" s="241"/>
      <c r="AE43" s="662"/>
      <c r="AF43" s="651"/>
    </row>
    <row r="44" spans="1:32" ht="15.75" customHeight="1">
      <c r="A44" s="651"/>
      <c r="B44" s="661"/>
      <c r="C44" s="1125"/>
      <c r="D44" s="771" t="s">
        <v>234</v>
      </c>
      <c r="E44" s="666"/>
      <c r="F44" s="221">
        <v>273863</v>
      </c>
      <c r="G44" s="661"/>
      <c r="H44" s="241">
        <v>279012</v>
      </c>
      <c r="I44" s="661"/>
      <c r="J44" s="241">
        <v>288435</v>
      </c>
      <c r="K44" s="661"/>
      <c r="L44" s="241">
        <v>290737</v>
      </c>
      <c r="M44" s="661"/>
      <c r="N44" s="241">
        <v>292804</v>
      </c>
      <c r="O44" s="661"/>
      <c r="P44" s="241">
        <v>292051</v>
      </c>
      <c r="Q44" s="661"/>
      <c r="R44" s="241">
        <v>295598</v>
      </c>
      <c r="S44" s="661"/>
      <c r="T44" s="241">
        <v>304100</v>
      </c>
      <c r="U44" s="661"/>
      <c r="V44" s="241">
        <v>302592</v>
      </c>
      <c r="W44" s="661"/>
      <c r="X44" s="241">
        <v>300142</v>
      </c>
      <c r="Y44" s="661"/>
      <c r="Z44" s="241">
        <v>299298</v>
      </c>
      <c r="AA44" s="661"/>
      <c r="AB44" s="241">
        <v>291614</v>
      </c>
      <c r="AC44" s="661"/>
      <c r="AD44" s="241">
        <v>287359</v>
      </c>
      <c r="AE44" s="662"/>
      <c r="AF44" s="651"/>
    </row>
    <row r="45" spans="1:32" ht="15.75" customHeight="1">
      <c r="A45" s="651"/>
      <c r="B45" s="661"/>
      <c r="C45" s="1125"/>
      <c r="D45" s="771" t="s">
        <v>235</v>
      </c>
      <c r="E45" s="666"/>
      <c r="F45" s="221">
        <v>118184</v>
      </c>
      <c r="G45" s="661"/>
      <c r="H45" s="241">
        <v>119852</v>
      </c>
      <c r="I45" s="661"/>
      <c r="J45" s="241">
        <v>123676</v>
      </c>
      <c r="K45" s="661"/>
      <c r="L45" s="241">
        <v>126254</v>
      </c>
      <c r="M45" s="661"/>
      <c r="N45" s="241">
        <v>128309</v>
      </c>
      <c r="O45" s="661"/>
      <c r="P45" s="241">
        <v>128114</v>
      </c>
      <c r="Q45" s="661"/>
      <c r="R45" s="241">
        <v>132203</v>
      </c>
      <c r="S45" s="661"/>
      <c r="T45" s="241">
        <v>137092</v>
      </c>
      <c r="U45" s="661"/>
      <c r="V45" s="241">
        <v>135708</v>
      </c>
      <c r="W45" s="661"/>
      <c r="X45" s="241">
        <v>134997</v>
      </c>
      <c r="Y45" s="661"/>
      <c r="Z45" s="241">
        <v>135547</v>
      </c>
      <c r="AA45" s="661"/>
      <c r="AB45" s="241">
        <v>130266</v>
      </c>
      <c r="AC45" s="661"/>
      <c r="AD45" s="241">
        <v>127868</v>
      </c>
      <c r="AE45" s="662"/>
      <c r="AF45" s="651"/>
    </row>
    <row r="46" spans="1:32" ht="15.75" customHeight="1">
      <c r="A46" s="651"/>
      <c r="B46" s="661"/>
      <c r="C46" s="1125"/>
      <c r="D46" s="771" t="s">
        <v>67</v>
      </c>
      <c r="E46" s="666"/>
      <c r="F46" s="221">
        <v>152560</v>
      </c>
      <c r="G46" s="661"/>
      <c r="H46" s="241">
        <v>154468</v>
      </c>
      <c r="I46" s="661"/>
      <c r="J46" s="241">
        <v>157709</v>
      </c>
      <c r="K46" s="661"/>
      <c r="L46" s="241">
        <v>160678</v>
      </c>
      <c r="M46" s="661"/>
      <c r="N46" s="241">
        <v>162615</v>
      </c>
      <c r="O46" s="661"/>
      <c r="P46" s="241">
        <v>161806</v>
      </c>
      <c r="Q46" s="661"/>
      <c r="R46" s="241">
        <v>164650</v>
      </c>
      <c r="S46" s="661"/>
      <c r="T46" s="241">
        <v>173880</v>
      </c>
      <c r="U46" s="661"/>
      <c r="V46" s="241">
        <v>175343</v>
      </c>
      <c r="W46" s="661"/>
      <c r="X46" s="241">
        <v>175298</v>
      </c>
      <c r="Y46" s="661"/>
      <c r="Z46" s="241">
        <v>172784</v>
      </c>
      <c r="AA46" s="661"/>
      <c r="AB46" s="241">
        <v>167778</v>
      </c>
      <c r="AC46" s="661"/>
      <c r="AD46" s="241">
        <v>165562</v>
      </c>
      <c r="AE46" s="662"/>
      <c r="AF46" s="651"/>
    </row>
    <row r="47" spans="1:32" ht="15.75" customHeight="1">
      <c r="A47" s="651"/>
      <c r="B47" s="661"/>
      <c r="C47" s="1125"/>
      <c r="D47" s="771" t="s">
        <v>237</v>
      </c>
      <c r="E47" s="666"/>
      <c r="F47" s="221">
        <v>41842</v>
      </c>
      <c r="G47" s="661"/>
      <c r="H47" s="241">
        <v>43377</v>
      </c>
      <c r="I47" s="661"/>
      <c r="J47" s="241">
        <v>44924</v>
      </c>
      <c r="K47" s="661"/>
      <c r="L47" s="241">
        <v>45497</v>
      </c>
      <c r="M47" s="661"/>
      <c r="N47" s="241">
        <v>46863</v>
      </c>
      <c r="O47" s="661"/>
      <c r="P47" s="241">
        <v>46611</v>
      </c>
      <c r="Q47" s="661"/>
      <c r="R47" s="241">
        <v>47375</v>
      </c>
      <c r="S47" s="661"/>
      <c r="T47" s="241">
        <v>50190</v>
      </c>
      <c r="U47" s="661"/>
      <c r="V47" s="241">
        <v>50257</v>
      </c>
      <c r="W47" s="661"/>
      <c r="X47" s="241">
        <v>50312</v>
      </c>
      <c r="Y47" s="661"/>
      <c r="Z47" s="241">
        <v>49473</v>
      </c>
      <c r="AA47" s="661"/>
      <c r="AB47" s="241">
        <v>46652</v>
      </c>
      <c r="AC47" s="661"/>
      <c r="AD47" s="241">
        <v>45336</v>
      </c>
      <c r="AE47" s="662"/>
      <c r="AF47" s="651"/>
    </row>
    <row r="48" spans="1:32" ht="15.75" customHeight="1">
      <c r="A48" s="651"/>
      <c r="B48" s="661"/>
      <c r="C48" s="1125"/>
      <c r="D48" s="771" t="s">
        <v>238</v>
      </c>
      <c r="E48" s="666"/>
      <c r="F48" s="221">
        <v>27833</v>
      </c>
      <c r="G48" s="661"/>
      <c r="H48" s="241">
        <v>26288</v>
      </c>
      <c r="I48" s="661"/>
      <c r="J48" s="241">
        <v>26474</v>
      </c>
      <c r="K48" s="661"/>
      <c r="L48" s="241">
        <v>27661</v>
      </c>
      <c r="M48" s="661"/>
      <c r="N48" s="241">
        <v>30189</v>
      </c>
      <c r="O48" s="661"/>
      <c r="P48" s="241">
        <v>34355</v>
      </c>
      <c r="Q48" s="661"/>
      <c r="R48" s="241">
        <v>35640</v>
      </c>
      <c r="S48" s="661"/>
      <c r="T48" s="241">
        <v>37768</v>
      </c>
      <c r="U48" s="661"/>
      <c r="V48" s="241">
        <v>38059</v>
      </c>
      <c r="W48" s="661"/>
      <c r="X48" s="241">
        <v>36148</v>
      </c>
      <c r="Y48" s="661"/>
      <c r="Z48" s="241">
        <v>34026</v>
      </c>
      <c r="AA48" s="661"/>
      <c r="AB48" s="241">
        <v>30135</v>
      </c>
      <c r="AC48" s="661"/>
      <c r="AD48" s="241">
        <v>27842</v>
      </c>
      <c r="AE48" s="662"/>
      <c r="AF48" s="651"/>
    </row>
    <row r="49" spans="1:32" ht="15.75" customHeight="1">
      <c r="A49" s="651"/>
      <c r="B49" s="661"/>
      <c r="C49" s="1125"/>
      <c r="D49" s="771" t="s">
        <v>165</v>
      </c>
      <c r="E49" s="666"/>
      <c r="F49" s="221">
        <v>10232</v>
      </c>
      <c r="G49" s="661"/>
      <c r="H49" s="241">
        <v>10003</v>
      </c>
      <c r="I49" s="661"/>
      <c r="J49" s="241">
        <v>9882</v>
      </c>
      <c r="K49" s="661"/>
      <c r="L49" s="241">
        <v>9859</v>
      </c>
      <c r="M49" s="661"/>
      <c r="N49" s="241">
        <v>10638</v>
      </c>
      <c r="O49" s="661"/>
      <c r="P49" s="241">
        <v>11111</v>
      </c>
      <c r="Q49" s="661"/>
      <c r="R49" s="241">
        <v>11445</v>
      </c>
      <c r="S49" s="661"/>
      <c r="T49" s="241">
        <v>12560</v>
      </c>
      <c r="U49" s="661"/>
      <c r="V49" s="241">
        <v>12676</v>
      </c>
      <c r="W49" s="661"/>
      <c r="X49" s="241">
        <v>12782</v>
      </c>
      <c r="Y49" s="661"/>
      <c r="Z49" s="241">
        <v>13029</v>
      </c>
      <c r="AA49" s="661"/>
      <c r="AB49" s="241">
        <v>12782</v>
      </c>
      <c r="AC49" s="661"/>
      <c r="AD49" s="241">
        <v>12621</v>
      </c>
      <c r="AE49" s="662"/>
      <c r="AF49" s="651"/>
    </row>
    <row r="50" spans="1:32" ht="17.25" customHeight="1">
      <c r="A50" s="651"/>
      <c r="B50" s="661"/>
      <c r="C50" s="1125"/>
      <c r="D50" s="771" t="s">
        <v>166</v>
      </c>
      <c r="E50" s="666"/>
      <c r="F50" s="221">
        <v>21441</v>
      </c>
      <c r="G50" s="661"/>
      <c r="H50" s="241">
        <v>22342</v>
      </c>
      <c r="I50" s="661"/>
      <c r="J50" s="241">
        <v>22321</v>
      </c>
      <c r="K50" s="661"/>
      <c r="L50" s="241">
        <v>22871</v>
      </c>
      <c r="M50" s="661"/>
      <c r="N50" s="241">
        <v>23582</v>
      </c>
      <c r="O50" s="661"/>
      <c r="P50" s="241">
        <v>23741</v>
      </c>
      <c r="Q50" s="661"/>
      <c r="R50" s="241">
        <v>23741</v>
      </c>
      <c r="S50" s="661"/>
      <c r="T50" s="241">
        <v>24472</v>
      </c>
      <c r="U50" s="661"/>
      <c r="V50" s="241">
        <v>24976</v>
      </c>
      <c r="W50" s="661"/>
      <c r="X50" s="241">
        <v>24769</v>
      </c>
      <c r="Y50" s="661"/>
      <c r="Z50" s="241">
        <v>24355</v>
      </c>
      <c r="AA50" s="661"/>
      <c r="AB50" s="241">
        <v>23978</v>
      </c>
      <c r="AC50" s="661"/>
      <c r="AD50" s="241">
        <v>23345</v>
      </c>
      <c r="AE50" s="662"/>
      <c r="AF50" s="651"/>
    </row>
    <row r="51" spans="1:32" ht="6.75" hidden="1" customHeight="1">
      <c r="A51" s="651"/>
      <c r="B51" s="661"/>
      <c r="C51" s="658"/>
      <c r="D51" s="658"/>
      <c r="E51" s="881"/>
      <c r="F51" s="221"/>
      <c r="G51" s="661"/>
      <c r="H51" s="241"/>
      <c r="I51" s="661"/>
      <c r="J51" s="241"/>
      <c r="K51" s="661"/>
      <c r="L51" s="241"/>
      <c r="M51" s="661"/>
      <c r="N51" s="241"/>
      <c r="O51" s="661"/>
      <c r="P51" s="241"/>
      <c r="Q51" s="661"/>
      <c r="R51" s="241"/>
      <c r="S51" s="661"/>
      <c r="T51" s="241"/>
      <c r="U51" s="661"/>
      <c r="V51" s="241"/>
      <c r="W51" s="661"/>
      <c r="X51" s="241"/>
      <c r="Y51" s="661"/>
      <c r="Z51" s="241"/>
      <c r="AA51" s="661"/>
      <c r="AB51" s="241"/>
      <c r="AC51" s="661"/>
      <c r="AD51" s="241"/>
      <c r="AE51" s="662"/>
      <c r="AF51" s="651"/>
    </row>
    <row r="52" spans="1:32" s="1480" customFormat="1" ht="17.25" customHeight="1">
      <c r="A52" s="1481"/>
      <c r="B52" s="1482"/>
      <c r="C52" s="1721" t="s">
        <v>445</v>
      </c>
      <c r="D52" s="1721"/>
      <c r="E52" s="776"/>
      <c r="F52" s="626"/>
      <c r="G52" s="768"/>
      <c r="H52" s="627"/>
      <c r="I52" s="768"/>
      <c r="J52" s="627"/>
      <c r="K52" s="768"/>
      <c r="L52" s="627"/>
      <c r="M52" s="768"/>
      <c r="N52" s="627"/>
      <c r="O52" s="768"/>
      <c r="P52" s="627"/>
      <c r="Q52" s="768"/>
      <c r="R52" s="627"/>
      <c r="S52" s="768"/>
      <c r="T52" s="627"/>
      <c r="U52" s="768"/>
      <c r="V52" s="627"/>
      <c r="W52" s="768"/>
      <c r="X52" s="627"/>
      <c r="Y52" s="768"/>
      <c r="Z52" s="627"/>
      <c r="AA52" s="768"/>
      <c r="AB52" s="627"/>
      <c r="AC52" s="768"/>
      <c r="AD52" s="627"/>
      <c r="AE52" s="1483"/>
      <c r="AF52" s="1481"/>
    </row>
    <row r="53" spans="1:32" ht="15.75" customHeight="1">
      <c r="A53" s="651"/>
      <c r="B53" s="661"/>
      <c r="C53" s="1125"/>
      <c r="D53" s="777" t="s">
        <v>287</v>
      </c>
      <c r="E53" s="666"/>
      <c r="F53" s="221">
        <v>78065</v>
      </c>
      <c r="G53" s="661"/>
      <c r="H53" s="241">
        <v>78359</v>
      </c>
      <c r="I53" s="661"/>
      <c r="J53" s="241">
        <v>80271</v>
      </c>
      <c r="K53" s="661"/>
      <c r="L53" s="241">
        <v>79441</v>
      </c>
      <c r="M53" s="661"/>
      <c r="N53" s="241">
        <v>81797</v>
      </c>
      <c r="O53" s="661"/>
      <c r="P53" s="241">
        <v>83594</v>
      </c>
      <c r="Q53" s="661"/>
      <c r="R53" s="241">
        <v>84810</v>
      </c>
      <c r="S53" s="661"/>
      <c r="T53" s="241">
        <v>89237</v>
      </c>
      <c r="U53" s="661"/>
      <c r="V53" s="241">
        <v>89263</v>
      </c>
      <c r="W53" s="661"/>
      <c r="X53" s="241">
        <v>88789</v>
      </c>
      <c r="Y53" s="661"/>
      <c r="Z53" s="241">
        <v>87382</v>
      </c>
      <c r="AA53" s="661"/>
      <c r="AB53" s="241">
        <v>83600</v>
      </c>
      <c r="AC53" s="661"/>
      <c r="AD53" s="241">
        <v>84267</v>
      </c>
      <c r="AE53" s="662"/>
      <c r="AF53" s="651"/>
    </row>
    <row r="54" spans="1:32" s="1480" customFormat="1" ht="15.75" customHeight="1">
      <c r="A54" s="1481"/>
      <c r="B54" s="1482"/>
      <c r="C54" s="1484"/>
      <c r="D54" s="777" t="s">
        <v>572</v>
      </c>
      <c r="E54" s="666"/>
      <c r="F54" s="223">
        <v>71045</v>
      </c>
      <c r="G54" s="661"/>
      <c r="H54" s="271">
        <v>70771</v>
      </c>
      <c r="I54" s="661"/>
      <c r="J54" s="271">
        <v>71319</v>
      </c>
      <c r="K54" s="661"/>
      <c r="L54" s="271">
        <v>71059</v>
      </c>
      <c r="M54" s="661"/>
      <c r="N54" s="241">
        <v>73127</v>
      </c>
      <c r="O54" s="661"/>
      <c r="P54" s="241">
        <v>74665</v>
      </c>
      <c r="Q54" s="661"/>
      <c r="R54" s="241">
        <v>75058</v>
      </c>
      <c r="S54" s="661"/>
      <c r="T54" s="241">
        <v>77888</v>
      </c>
      <c r="U54" s="661"/>
      <c r="V54" s="241">
        <v>79020</v>
      </c>
      <c r="W54" s="661"/>
      <c r="X54" s="241">
        <v>80132</v>
      </c>
      <c r="Y54" s="661"/>
      <c r="Z54" s="241">
        <v>79798</v>
      </c>
      <c r="AA54" s="661"/>
      <c r="AB54" s="241">
        <v>76941</v>
      </c>
      <c r="AC54" s="661"/>
      <c r="AD54" s="241">
        <v>74817</v>
      </c>
      <c r="AE54" s="1483"/>
      <c r="AF54" s="1481"/>
    </row>
    <row r="55" spans="1:32" ht="15.75" customHeight="1">
      <c r="A55" s="651"/>
      <c r="B55" s="664"/>
      <c r="C55" s="1125"/>
      <c r="D55" s="777" t="s">
        <v>288</v>
      </c>
      <c r="E55" s="666"/>
      <c r="F55" s="221">
        <v>62519</v>
      </c>
      <c r="G55" s="661"/>
      <c r="H55" s="241">
        <v>62852</v>
      </c>
      <c r="I55" s="661"/>
      <c r="J55" s="241">
        <v>64230</v>
      </c>
      <c r="K55" s="661"/>
      <c r="L55" s="241">
        <v>64703</v>
      </c>
      <c r="M55" s="661"/>
      <c r="N55" s="241">
        <v>66000</v>
      </c>
      <c r="O55" s="661"/>
      <c r="P55" s="241">
        <v>65746</v>
      </c>
      <c r="Q55" s="661"/>
      <c r="R55" s="241">
        <v>67623</v>
      </c>
      <c r="S55" s="661"/>
      <c r="T55" s="241">
        <v>70737</v>
      </c>
      <c r="U55" s="661"/>
      <c r="V55" s="241">
        <v>69811</v>
      </c>
      <c r="W55" s="661"/>
      <c r="X55" s="241">
        <v>68453</v>
      </c>
      <c r="Y55" s="661"/>
      <c r="Z55" s="241">
        <v>68337</v>
      </c>
      <c r="AA55" s="661"/>
      <c r="AB55" s="241">
        <v>66224</v>
      </c>
      <c r="AC55" s="661"/>
      <c r="AD55" s="241">
        <v>64769</v>
      </c>
      <c r="AE55" s="662"/>
      <c r="AF55" s="651"/>
    </row>
    <row r="56" spans="1:32" ht="15.75" customHeight="1">
      <c r="A56" s="651"/>
      <c r="B56" s="661"/>
      <c r="C56" s="1125"/>
      <c r="D56" s="777" t="s">
        <v>573</v>
      </c>
      <c r="E56" s="666"/>
      <c r="F56" s="221">
        <v>59053</v>
      </c>
      <c r="G56" s="661"/>
      <c r="H56" s="241">
        <v>59444</v>
      </c>
      <c r="I56" s="661"/>
      <c r="J56" s="241">
        <v>60408</v>
      </c>
      <c r="K56" s="661"/>
      <c r="L56" s="241">
        <v>60466</v>
      </c>
      <c r="M56" s="661"/>
      <c r="N56" s="241">
        <v>61885</v>
      </c>
      <c r="O56" s="661"/>
      <c r="P56" s="241">
        <v>62741</v>
      </c>
      <c r="Q56" s="661"/>
      <c r="R56" s="241">
        <v>65568</v>
      </c>
      <c r="S56" s="661"/>
      <c r="T56" s="241">
        <v>68689</v>
      </c>
      <c r="U56" s="661"/>
      <c r="V56" s="241">
        <v>69258</v>
      </c>
      <c r="W56" s="661"/>
      <c r="X56" s="241">
        <v>68959</v>
      </c>
      <c r="Y56" s="661"/>
      <c r="Z56" s="241">
        <v>67529</v>
      </c>
      <c r="AA56" s="661"/>
      <c r="AB56" s="241">
        <v>64755</v>
      </c>
      <c r="AC56" s="661"/>
      <c r="AD56" s="241">
        <v>62194</v>
      </c>
      <c r="AE56" s="662"/>
      <c r="AF56" s="651"/>
    </row>
    <row r="57" spans="1:32" ht="15.75" customHeight="1">
      <c r="A57" s="651"/>
      <c r="B57" s="661"/>
      <c r="C57" s="1125"/>
      <c r="D57" s="777" t="s">
        <v>574</v>
      </c>
      <c r="E57" s="666"/>
      <c r="F57" s="221">
        <v>54770</v>
      </c>
      <c r="G57" s="661"/>
      <c r="H57" s="241">
        <v>54813</v>
      </c>
      <c r="I57" s="661"/>
      <c r="J57" s="241">
        <v>54680</v>
      </c>
      <c r="K57" s="661"/>
      <c r="L57" s="241">
        <v>54510</v>
      </c>
      <c r="M57" s="661"/>
      <c r="N57" s="241">
        <v>55244</v>
      </c>
      <c r="O57" s="661"/>
      <c r="P57" s="241">
        <v>55408</v>
      </c>
      <c r="Q57" s="661"/>
      <c r="R57" s="241">
        <v>56656</v>
      </c>
      <c r="S57" s="661"/>
      <c r="T57" s="241">
        <v>58431</v>
      </c>
      <c r="U57" s="661"/>
      <c r="V57" s="241">
        <v>58599</v>
      </c>
      <c r="W57" s="661"/>
      <c r="X57" s="241">
        <v>59065</v>
      </c>
      <c r="Y57" s="661"/>
      <c r="Z57" s="241">
        <v>58671</v>
      </c>
      <c r="AA57" s="661"/>
      <c r="AB57" s="241">
        <v>56786</v>
      </c>
      <c r="AC57" s="661"/>
      <c r="AD57" s="241">
        <v>55072</v>
      </c>
      <c r="AE57" s="662"/>
      <c r="AF57" s="651"/>
    </row>
    <row r="58" spans="1:32" ht="15.75" hidden="1" customHeight="1">
      <c r="A58" s="651"/>
      <c r="B58" s="661"/>
      <c r="C58" s="1125"/>
      <c r="D58" s="777" t="s">
        <v>289</v>
      </c>
      <c r="E58" s="666"/>
      <c r="F58" s="221">
        <v>44912</v>
      </c>
      <c r="G58" s="661"/>
      <c r="H58" s="241">
        <v>44039</v>
      </c>
      <c r="I58" s="661"/>
      <c r="J58" s="241">
        <v>44569</v>
      </c>
      <c r="K58" s="661"/>
      <c r="L58" s="241">
        <v>45205</v>
      </c>
      <c r="M58" s="661"/>
      <c r="N58" s="241">
        <v>46280</v>
      </c>
      <c r="O58" s="661"/>
      <c r="P58" s="241">
        <v>45642</v>
      </c>
      <c r="Q58" s="661"/>
      <c r="R58" s="241">
        <v>45504</v>
      </c>
      <c r="S58" s="661"/>
      <c r="T58" s="241">
        <v>48245</v>
      </c>
      <c r="U58" s="661"/>
      <c r="V58" s="241">
        <v>48397</v>
      </c>
      <c r="W58" s="661"/>
      <c r="X58" s="241">
        <v>47820</v>
      </c>
      <c r="Y58" s="661"/>
      <c r="Z58" s="241">
        <v>47883</v>
      </c>
      <c r="AA58" s="661"/>
      <c r="AB58" s="241">
        <v>46435</v>
      </c>
      <c r="AC58" s="661"/>
      <c r="AD58" s="241">
        <v>45092</v>
      </c>
      <c r="AE58" s="662"/>
      <c r="AF58" s="651"/>
    </row>
    <row r="59" spans="1:32" ht="15" hidden="1" customHeight="1">
      <c r="A59" s="651"/>
      <c r="B59" s="661"/>
      <c r="C59" s="1125"/>
      <c r="D59" s="775" t="s">
        <v>290</v>
      </c>
      <c r="E59" s="666"/>
      <c r="F59" s="221">
        <v>33066</v>
      </c>
      <c r="G59" s="778"/>
      <c r="H59" s="241">
        <v>33145</v>
      </c>
      <c r="I59" s="778"/>
      <c r="J59" s="241">
        <v>34381</v>
      </c>
      <c r="K59" s="778"/>
      <c r="L59" s="241">
        <v>34103</v>
      </c>
      <c r="M59" s="778"/>
      <c r="N59" s="241">
        <v>33985</v>
      </c>
      <c r="O59" s="778"/>
      <c r="P59" s="241">
        <v>33407</v>
      </c>
      <c r="Q59" s="778"/>
      <c r="R59" s="241">
        <v>34093</v>
      </c>
      <c r="S59" s="778"/>
      <c r="T59" s="241">
        <v>34419</v>
      </c>
      <c r="U59" s="778"/>
      <c r="V59" s="241">
        <v>34256</v>
      </c>
      <c r="W59" s="778"/>
      <c r="X59" s="241">
        <v>34145</v>
      </c>
      <c r="Y59" s="778"/>
      <c r="Z59" s="241">
        <v>34073</v>
      </c>
      <c r="AA59" s="778"/>
      <c r="AB59" s="241">
        <v>32996</v>
      </c>
      <c r="AC59" s="778"/>
      <c r="AD59" s="241">
        <v>32360</v>
      </c>
      <c r="AE59" s="662"/>
      <c r="AF59" s="651"/>
    </row>
    <row r="60" spans="1:32" ht="12.75" hidden="1" customHeight="1">
      <c r="A60" s="651"/>
      <c r="B60" s="661"/>
      <c r="C60" s="1125"/>
      <c r="D60" s="771" t="s">
        <v>514</v>
      </c>
      <c r="E60" s="666"/>
      <c r="F60" s="221">
        <v>16179</v>
      </c>
      <c r="G60" s="778"/>
      <c r="H60" s="241">
        <v>16621</v>
      </c>
      <c r="I60" s="778"/>
      <c r="J60" s="241">
        <v>16671</v>
      </c>
      <c r="K60" s="778"/>
      <c r="L60" s="241">
        <v>16675</v>
      </c>
      <c r="M60" s="778"/>
      <c r="N60" s="241">
        <v>16686</v>
      </c>
      <c r="O60" s="778"/>
      <c r="P60" s="241">
        <v>16431</v>
      </c>
      <c r="Q60" s="778"/>
      <c r="R60" s="241">
        <v>17296</v>
      </c>
      <c r="S60" s="778"/>
      <c r="T60" s="241">
        <v>18153</v>
      </c>
      <c r="U60" s="778"/>
      <c r="V60" s="241">
        <v>16862</v>
      </c>
      <c r="W60" s="778"/>
      <c r="X60" s="241">
        <v>16562</v>
      </c>
      <c r="Y60" s="778"/>
      <c r="Z60" s="241">
        <v>16385</v>
      </c>
      <c r="AA60" s="778"/>
      <c r="AB60" s="241">
        <v>15715</v>
      </c>
      <c r="AC60" s="778"/>
      <c r="AD60" s="241">
        <v>15280</v>
      </c>
      <c r="AE60" s="662"/>
      <c r="AF60" s="651"/>
    </row>
    <row r="61" spans="1:32" ht="1.5" customHeight="1">
      <c r="A61" s="651"/>
      <c r="B61" s="661"/>
      <c r="C61" s="145"/>
      <c r="D61" s="881"/>
      <c r="E61" s="666"/>
      <c r="F61" s="221"/>
      <c r="G61" s="778"/>
      <c r="H61" s="221"/>
      <c r="I61" s="778"/>
      <c r="J61" s="221"/>
      <c r="K61" s="778"/>
      <c r="L61" s="221"/>
      <c r="M61" s="778"/>
      <c r="N61" s="221"/>
      <c r="O61" s="778"/>
      <c r="P61" s="221"/>
      <c r="Q61" s="778"/>
      <c r="R61" s="221"/>
      <c r="S61" s="778"/>
      <c r="T61" s="221"/>
      <c r="U61" s="778"/>
      <c r="V61" s="221"/>
      <c r="W61" s="778"/>
      <c r="X61" s="221"/>
      <c r="Y61" s="778"/>
      <c r="Z61" s="221"/>
      <c r="AA61" s="778"/>
      <c r="AB61" s="221"/>
      <c r="AC61" s="778"/>
      <c r="AD61" s="221"/>
      <c r="AE61" s="662"/>
      <c r="AF61" s="651"/>
    </row>
    <row r="62" spans="1:32" s="665" customFormat="1" ht="21.75" customHeight="1">
      <c r="A62" s="663"/>
      <c r="B62" s="664"/>
      <c r="C62" s="1722" t="s">
        <v>331</v>
      </c>
      <c r="D62" s="1723"/>
      <c r="E62" s="1723"/>
      <c r="F62" s="1723"/>
      <c r="G62" s="1723"/>
      <c r="H62" s="1723"/>
      <c r="I62" s="1723"/>
      <c r="J62" s="1723"/>
      <c r="K62" s="1723"/>
      <c r="L62" s="1723"/>
      <c r="M62" s="1723"/>
      <c r="N62" s="1723"/>
      <c r="O62" s="1723"/>
      <c r="P62" s="1723"/>
      <c r="Q62" s="1723"/>
      <c r="R62" s="1723"/>
      <c r="S62" s="1723"/>
      <c r="T62" s="1723"/>
      <c r="U62" s="1723"/>
      <c r="V62" s="1723"/>
      <c r="W62" s="1723"/>
      <c r="X62" s="1723"/>
      <c r="Y62" s="1723"/>
      <c r="Z62" s="1723"/>
      <c r="AA62" s="1723"/>
      <c r="AB62" s="1723"/>
      <c r="AC62" s="1723"/>
      <c r="AD62" s="1723"/>
      <c r="AE62" s="699"/>
      <c r="AF62" s="663"/>
    </row>
    <row r="63" spans="1:32" s="665" customFormat="1" ht="13.5" customHeight="1">
      <c r="A63" s="663"/>
      <c r="B63" s="664"/>
      <c r="C63" s="709" t="s">
        <v>271</v>
      </c>
      <c r="D63" s="1485"/>
      <c r="E63" s="1485"/>
      <c r="F63" s="1486"/>
      <c r="G63" s="1485"/>
      <c r="H63" s="664"/>
      <c r="I63" s="1485"/>
      <c r="J63" s="1486"/>
      <c r="K63" s="1485"/>
      <c r="L63" s="1485"/>
      <c r="M63" s="1485"/>
      <c r="N63" s="1486"/>
      <c r="O63" s="1485"/>
      <c r="P63" s="1487" t="s">
        <v>272</v>
      </c>
      <c r="Q63" s="1485"/>
      <c r="R63" s="1486"/>
      <c r="S63" s="1485"/>
      <c r="T63" s="1485"/>
      <c r="U63" s="1485"/>
      <c r="V63" s="1485"/>
      <c r="W63" s="1485"/>
      <c r="X63" s="1485"/>
      <c r="Y63" s="1485"/>
      <c r="Z63" s="1485"/>
      <c r="AA63" s="1485"/>
      <c r="AB63" s="1485"/>
      <c r="AC63" s="1485"/>
      <c r="AD63" s="1485"/>
      <c r="AE63" s="699"/>
      <c r="AF63" s="663"/>
    </row>
    <row r="64" spans="1:32" s="665" customFormat="1" ht="10.5" customHeight="1">
      <c r="A64" s="663"/>
      <c r="B64" s="664"/>
      <c r="C64" s="1711" t="s">
        <v>441</v>
      </c>
      <c r="D64" s="1711"/>
      <c r="E64" s="1711"/>
      <c r="F64" s="1711"/>
      <c r="G64" s="1711"/>
      <c r="H64" s="1711"/>
      <c r="I64" s="1711"/>
      <c r="J64" s="1711"/>
      <c r="K64" s="1711"/>
      <c r="L64" s="1711"/>
      <c r="M64" s="1711"/>
      <c r="N64" s="1711"/>
      <c r="O64" s="1711"/>
      <c r="P64" s="1711"/>
      <c r="Q64" s="1711"/>
      <c r="R64" s="1711"/>
      <c r="S64" s="1711"/>
      <c r="T64" s="1711"/>
      <c r="U64" s="1711"/>
      <c r="V64" s="1711"/>
      <c r="W64" s="1711"/>
      <c r="X64" s="1711"/>
      <c r="Y64" s="1711"/>
      <c r="Z64" s="1711"/>
      <c r="AA64" s="1711"/>
      <c r="AB64" s="1711"/>
      <c r="AC64" s="1711"/>
      <c r="AD64" s="1711"/>
      <c r="AE64" s="699"/>
      <c r="AF64" s="663"/>
    </row>
    <row r="65" spans="1:32">
      <c r="A65" s="651"/>
      <c r="B65" s="661"/>
      <c r="C65" s="661"/>
      <c r="D65" s="661"/>
      <c r="E65" s="661"/>
      <c r="F65" s="661"/>
      <c r="G65" s="661"/>
      <c r="H65" s="661"/>
      <c r="I65" s="661"/>
      <c r="J65" s="661"/>
      <c r="K65" s="661"/>
      <c r="L65" s="778"/>
      <c r="M65" s="778"/>
      <c r="N65" s="778"/>
      <c r="O65" s="778"/>
      <c r="P65" s="778"/>
      <c r="Q65" s="778"/>
      <c r="R65" s="778"/>
      <c r="S65" s="661"/>
      <c r="T65" s="1724"/>
      <c r="U65" s="1725"/>
      <c r="V65" s="661"/>
      <c r="W65" s="661"/>
      <c r="X65" s="1726" t="s">
        <v>622</v>
      </c>
      <c r="Y65" s="1726"/>
      <c r="Z65" s="1726"/>
      <c r="AA65" s="1726"/>
      <c r="AB65" s="1726"/>
      <c r="AC65" s="1726"/>
      <c r="AD65" s="1726"/>
      <c r="AE65" s="1489">
        <v>11</v>
      </c>
      <c r="AF65" s="651"/>
    </row>
    <row r="66" spans="1:32">
      <c r="A66" s="683"/>
      <c r="B66" s="683"/>
      <c r="C66" s="683"/>
      <c r="D66" s="683"/>
      <c r="E66" s="683"/>
      <c r="F66" s="683"/>
      <c r="G66" s="683"/>
      <c r="I66" s="683"/>
      <c r="J66" s="683"/>
      <c r="K66" s="683"/>
      <c r="L66" s="683"/>
      <c r="M66" s="683"/>
      <c r="N66" s="683"/>
      <c r="O66" s="683"/>
      <c r="P66" s="683"/>
      <c r="Q66" s="683"/>
      <c r="R66" s="683"/>
      <c r="S66" s="683"/>
      <c r="T66" s="683"/>
      <c r="U66" s="683"/>
      <c r="V66" s="683"/>
      <c r="W66" s="683"/>
      <c r="X66" s="683"/>
      <c r="Y66" s="683"/>
      <c r="Z66" s="683"/>
      <c r="AA66" s="683"/>
      <c r="AB66" s="683"/>
      <c r="AC66" s="683"/>
      <c r="AD66" s="683"/>
      <c r="AE66" s="683"/>
      <c r="AF66" s="683"/>
    </row>
    <row r="67" spans="1:32">
      <c r="A67" s="683"/>
      <c r="B67" s="683"/>
      <c r="C67" s="683"/>
      <c r="D67" s="683"/>
      <c r="E67" s="683"/>
      <c r="F67" s="683"/>
      <c r="G67" s="683"/>
      <c r="I67" s="683"/>
      <c r="J67" s="683"/>
      <c r="K67" s="683"/>
      <c r="L67" s="683"/>
      <c r="M67" s="683"/>
      <c r="N67" s="683"/>
      <c r="O67" s="683"/>
      <c r="P67" s="683"/>
      <c r="Q67" s="683"/>
      <c r="R67" s="683"/>
      <c r="S67" s="683"/>
      <c r="T67" s="683"/>
      <c r="U67" s="683"/>
      <c r="V67" s="683"/>
      <c r="W67" s="683"/>
      <c r="X67" s="683"/>
      <c r="Y67" s="683"/>
      <c r="Z67" s="683"/>
      <c r="AA67" s="683"/>
      <c r="AB67" s="683"/>
      <c r="AC67" s="683"/>
      <c r="AD67" s="683"/>
      <c r="AE67" s="683"/>
      <c r="AF67" s="683"/>
    </row>
    <row r="76" spans="1:32" ht="8.25" customHeight="1"/>
    <row r="78" spans="1:32" ht="9" customHeight="1">
      <c r="AE78" s="667"/>
    </row>
    <row r="79" spans="1:32" ht="8.25" customHeight="1">
      <c r="F79" s="1720"/>
      <c r="G79" s="1720"/>
      <c r="H79" s="1720"/>
      <c r="I79" s="1720"/>
      <c r="J79" s="1720"/>
      <c r="K79" s="1720"/>
      <c r="L79" s="1720"/>
      <c r="M79" s="1720"/>
      <c r="N79" s="1720"/>
      <c r="O79" s="1720"/>
      <c r="P79" s="1720"/>
      <c r="Q79" s="1720"/>
      <c r="R79" s="1720"/>
      <c r="S79" s="1720"/>
      <c r="T79" s="1720"/>
      <c r="U79" s="1720"/>
      <c r="V79" s="1720"/>
      <c r="W79" s="1720"/>
      <c r="X79" s="1720"/>
      <c r="Y79" s="1720"/>
      <c r="Z79" s="1720"/>
      <c r="AA79" s="1720"/>
      <c r="AB79" s="1720"/>
      <c r="AC79" s="1720"/>
      <c r="AD79" s="1720"/>
      <c r="AE79" s="1720"/>
    </row>
    <row r="80" spans="1:32" ht="9.75" customHeight="1"/>
  </sheetData>
  <mergeCells count="13">
    <mergeCell ref="C17:D18"/>
    <mergeCell ref="B1:L1"/>
    <mergeCell ref="C5:D6"/>
    <mergeCell ref="F6:R6"/>
    <mergeCell ref="T6:AD6"/>
    <mergeCell ref="C9:D9"/>
    <mergeCell ref="F79:AE79"/>
    <mergeCell ref="C19:D19"/>
    <mergeCell ref="C52:D52"/>
    <mergeCell ref="C62:AD62"/>
    <mergeCell ref="C64:AD64"/>
    <mergeCell ref="T65:U65"/>
    <mergeCell ref="X65:AD65"/>
  </mergeCells>
  <printOptions horizontalCentered="1"/>
  <pageMargins left="0.15748031496062992" right="0.15748031496062992" top="0.19685039370078741" bottom="0.19685039370078741" header="0" footer="0"/>
  <pageSetup paperSize="9" orientation="portrait"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Folhas de cálculo</vt:lpstr>
      </vt:variant>
      <vt:variant>
        <vt:i4>22</vt:i4>
      </vt:variant>
      <vt:variant>
        <vt:lpstr>Intervalos com nome</vt:lpstr>
      </vt:variant>
      <vt:variant>
        <vt:i4>23</vt:i4>
      </vt:variant>
    </vt:vector>
  </HeadingPairs>
  <TitlesOfParts>
    <vt:vector size="45" baseType="lpstr">
      <vt:lpstr>capa</vt:lpstr>
      <vt:lpstr>introducao</vt:lpstr>
      <vt:lpstr>fontes</vt:lpstr>
      <vt:lpstr>6populacao3</vt:lpstr>
      <vt:lpstr>7empregoINE3</vt:lpstr>
      <vt:lpstr>8desemprego_INE3</vt:lpstr>
      <vt:lpstr>9dgert</vt:lpstr>
      <vt:lpstr>10desemprego_IEFP</vt:lpstr>
      <vt:lpstr>11desemprego_IEFP</vt:lpstr>
      <vt:lpstr>12fp_ine_trim</vt:lpstr>
      <vt:lpstr>13empresarial</vt:lpstr>
      <vt:lpstr>14ganhos</vt:lpstr>
      <vt:lpstr>15salários</vt:lpstr>
      <vt:lpstr>16irct</vt:lpstr>
      <vt:lpstr>17acidentes</vt:lpstr>
      <vt:lpstr>18ssocial</vt:lpstr>
      <vt:lpstr>19ssocial </vt:lpstr>
      <vt:lpstr>20destaque</vt:lpstr>
      <vt:lpstr>21destaque</vt:lpstr>
      <vt:lpstr>22conceito</vt:lpstr>
      <vt:lpstr>23conceito</vt:lpstr>
      <vt:lpstr>contracapa</vt:lpstr>
      <vt:lpstr>'10desemprego_IEFP'!Área_de_Impressão</vt:lpstr>
      <vt:lpstr>'11desemprego_IEFP'!Área_de_Impressão</vt:lpstr>
      <vt:lpstr>'12fp_ine_trim'!Área_de_Impressão</vt:lpstr>
      <vt:lpstr>'13empresarial'!Área_de_Impressão</vt:lpstr>
      <vt:lpstr>'14ganhos'!Área_de_Impressão</vt:lpstr>
      <vt:lpstr>'15salários'!Área_de_Impressão</vt:lpstr>
      <vt:lpstr>'16irct'!Área_de_Impressão</vt:lpstr>
      <vt:lpstr>'17acidentes'!Área_de_Impressão</vt:lpstr>
      <vt:lpstr>'18ssocial'!Área_de_Impressão</vt:lpstr>
      <vt:lpstr>'19ssocial '!Área_de_Impressão</vt:lpstr>
      <vt:lpstr>'20destaque'!Área_de_Impressão</vt:lpstr>
      <vt:lpstr>'21destaque'!Área_de_Impressão</vt:lpstr>
      <vt:lpstr>'22conceito'!Área_de_Impressão</vt:lpstr>
      <vt:lpstr>'23conceito'!Área_de_Impressão</vt:lpstr>
      <vt:lpstr>'6populacao3'!Área_de_Impressão</vt:lpstr>
      <vt:lpstr>'7empregoINE3'!Área_de_Impressão</vt:lpstr>
      <vt:lpstr>'8desemprego_INE3'!Área_de_Impressão</vt:lpstr>
      <vt:lpstr>'9dgert'!Área_de_Impressão</vt:lpstr>
      <vt:lpstr>capa!Área_de_Impressão</vt:lpstr>
      <vt:lpstr>contracapa!Área_de_Impressão</vt:lpstr>
      <vt:lpstr>fontes!Área_de_Impressão</vt:lpstr>
      <vt:lpstr>introducao!Área_de_Impressão</vt:lpstr>
      <vt:lpstr>capa!topo</vt:lpstr>
    </vt:vector>
  </TitlesOfParts>
  <Company>DEEP</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Boletim Estatístico</dc:title>
  <dc:creator>GEP/MSSS</dc:creator>
  <cp:lastModifiedBy>Teresa Feliciano</cp:lastModifiedBy>
  <cp:lastPrinted>2013-08-26T11:27:27Z</cp:lastPrinted>
  <dcterms:created xsi:type="dcterms:W3CDTF">2004-03-02T09:49:36Z</dcterms:created>
  <dcterms:modified xsi:type="dcterms:W3CDTF">2014-03-28T13:57:33Z</dcterms:modified>
</cp:coreProperties>
</file>