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1" sheetId="630" r:id="rId4"/>
    <sheet name="7empregoINE1" sheetId="631" r:id="rId5"/>
    <sheet name="8desemprego_INE1" sheetId="632" r:id="rId6"/>
    <sheet name="9lay_off" sheetId="487" r:id="rId7"/>
    <sheet name="10desemprego_IEFP" sheetId="497" r:id="rId8"/>
    <sheet name="11desemprego_IEFP" sheetId="498" r:id="rId9"/>
    <sheet name="12fp_anexoC" sheetId="620" r:id="rId10"/>
    <sheet name="13empresarial" sheetId="627" r:id="rId11"/>
    <sheet name="14ganhos" sheetId="458" r:id="rId12"/>
    <sheet name="15salários" sheetId="502" r:id="rId13"/>
    <sheet name="16irct" sheetId="491" r:id="rId14"/>
    <sheet name="17acidentes" sheetId="628" r:id="rId15"/>
    <sheet name="18ssocial" sheetId="500" r:id="rId16"/>
    <sheet name="19ssocial " sheetId="501" r:id="rId17"/>
    <sheet name="20destaque " sheetId="629"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10">#REF!</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'12fp_anexoC'!$A$1:$L$45</definedName>
    <definedName name="_xlnm.Print_Area" localSheetId="10">'13empresarial'!$A$1:$O$77</definedName>
    <definedName name="_xlnm.Print_Area" localSheetId="11">'14ganhos'!$A$1:$P$59</definedName>
    <definedName name="_xlnm.Print_Area" localSheetId="12">'15salários'!$A$1:$K$49</definedName>
    <definedName name="_xlnm.Print_Area" localSheetId="13">'16irct'!$A$1:$R$80</definedName>
    <definedName name="_xlnm.Print_Area" localSheetId="14">'17acidentes'!$A$1:$P$71</definedName>
    <definedName name="_xlnm.Print_Area" localSheetId="15">'18ssocial'!$A$1:$N$69</definedName>
    <definedName name="_xlnm.Print_Area" localSheetId="16">'19ssocial '!$A$1:$O$72</definedName>
    <definedName name="_xlnm.Print_Area" localSheetId="17">'20destaque '!$A$1:$S$72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'6populacao1'!$A$1:$P$58</definedName>
    <definedName name="_xlnm.Print_Area" localSheetId="4">'7empregoINE1'!$A$1:$P$65</definedName>
    <definedName name="_xlnm.Print_Area" localSheetId="5">'8desemprego_INE1'!$A$1:$P$59</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capa!$O$6</definedName>
    <definedName name="ue" localSheetId="10">#REF!</definedName>
    <definedName name="ue" localSheetId="14">#REF!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'12fp_anexoC'!$A$1:$L$45</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 '!$A$1:$S$72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'6populacao1'!$A$1:$P$58</definedName>
    <definedName name="Z_5859C3A0_D6FB_40D9_B6C2_346CB5A63A0A_.wvu.PrintArea" localSheetId="4" hidden="1">'7empregoINE1'!$A$1:$P$65</definedName>
    <definedName name="Z_5859C3A0_D6FB_40D9_B6C2_346CB5A63A0A_.wvu.PrintArea" localSheetId="5" hidden="1">'8desemprego_INE1'!$A$1:$P$59</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'12fp_anexoC'!#REF!,'12fp_anexoC'!#REF!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 '!#REF!,'20destaque '!#REF!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'6populacao1'!#REF!,'6populacao1'!#REF!,'6populacao1'!#REF!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'12fp_anexoC'!$A$1:$L$45</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 '!$A$1:$S$72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'6populacao1'!$A$1:$P$58</definedName>
    <definedName name="Z_87E9DA1B_1CEB_458D_87A5_C4E38BAE485A_.wvu.PrintArea" localSheetId="4" hidden="1">'7empregoINE1'!$A$1:$P$65</definedName>
    <definedName name="Z_87E9DA1B_1CEB_458D_87A5_C4E38BAE485A_.wvu.PrintArea" localSheetId="5" hidden="1">'8desemprego_INE1'!$A$1:$P$59</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'12fp_anexoC'!#REF!,'12fp_anexoC'!#REF!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 '!#REF!,'20destaque '!#REF!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'6populacao1'!#REF!,'6populacao1'!#REF!,'6populacao1'!#REF!</definedName>
    <definedName name="Z_87E9DA1B_1CEB_458D_87A5_C4E38BAE485A_.wvu.Rows" localSheetId="4" hidden="1">'7empregoINE1'!#REF!,'7empregoINE1'!#REF!</definedName>
    <definedName name="Z_87E9DA1B_1CEB_458D_87A5_C4E38BAE485A_.wvu.Rows" localSheetId="5" hidden="1">'8desemprego_INE1'!$36:$36,'8desemprego_INE1'!#REF!,'8desemprego_INE1'!#REF!,'8desemprego_INE1'!#REF!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'12fp_anexoC'!$A$1:$L$45</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 '!$A$1:$S$72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'6populacao1'!$A$1:$P$58</definedName>
    <definedName name="Z_D8E90C30_C61D_40A7_989F_8651AA8E91E2_.wvu.PrintArea" localSheetId="4" hidden="1">'7empregoINE1'!$A$1:$P$65</definedName>
    <definedName name="Z_D8E90C30_C61D_40A7_989F_8651AA8E91E2_.wvu.PrintArea" localSheetId="5" hidden="1">'8desemprego_INE1'!$A$1:$P$59</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'12fp_anexoC'!#REF!,'12fp_anexoC'!#REF!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 '!#REF!,'20destaque '!#REF!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'6populacao1'!#REF!,'6populacao1'!#REF!,'6populacao1'!$30:$55,'6populacao1'!#REF!</definedName>
    <definedName name="Z_D8E90C30_C61D_40A7_989F_8651AA8E91E2_.wvu.Rows" localSheetId="4" hidden="1">'7empregoINE1'!#REF!,'7empregoINE1'!#REF!</definedName>
    <definedName name="Z_D8E90C30_C61D_40A7_989F_8651AA8E91E2_.wvu.Rows" localSheetId="6" hidden="1">'9lay_off'!#REF!,'9lay_off'!#REF!,'9lay_off'!#REF!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N56" i="632"/>
  <c r="L56"/>
  <c r="J56"/>
  <c r="H56"/>
  <c r="F56"/>
  <c r="N55"/>
  <c r="L55"/>
  <c r="J55"/>
  <c r="H55"/>
  <c r="F55"/>
  <c r="N54"/>
  <c r="L54"/>
  <c r="J54"/>
  <c r="H54"/>
  <c r="F54"/>
  <c r="N53"/>
  <c r="L53"/>
  <c r="J53"/>
  <c r="H53"/>
  <c r="F53"/>
  <c r="N52"/>
  <c r="L52"/>
  <c r="J52"/>
  <c r="H52"/>
  <c r="F52"/>
  <c r="N51"/>
  <c r="L51"/>
  <c r="J51"/>
  <c r="H51"/>
  <c r="F51"/>
  <c r="N50"/>
  <c r="L50"/>
  <c r="J50"/>
  <c r="H50"/>
  <c r="F50"/>
  <c r="N49"/>
  <c r="L49"/>
  <c r="J49"/>
  <c r="H49"/>
  <c r="F49"/>
  <c r="N48"/>
  <c r="L48"/>
  <c r="J48"/>
  <c r="H48"/>
  <c r="F48"/>
  <c r="N47"/>
  <c r="L47"/>
  <c r="J47"/>
  <c r="H47"/>
  <c r="F47"/>
  <c r="N46"/>
  <c r="L46"/>
  <c r="J46"/>
  <c r="H46"/>
  <c r="F46"/>
  <c r="N45"/>
  <c r="L45"/>
  <c r="J45"/>
  <c r="H45"/>
  <c r="F45"/>
  <c r="N44"/>
  <c r="L44"/>
  <c r="J44"/>
  <c r="H44"/>
  <c r="F44"/>
  <c r="N43"/>
  <c r="L43"/>
  <c r="J43"/>
  <c r="H43"/>
  <c r="F43"/>
  <c r="N42"/>
  <c r="L42"/>
  <c r="J42"/>
  <c r="H42"/>
  <c r="F42"/>
  <c r="K35"/>
  <c r="G35"/>
  <c r="M35"/>
  <c r="I35"/>
  <c r="E35"/>
  <c r="K21"/>
  <c r="G21"/>
  <c r="M21"/>
  <c r="I21"/>
  <c r="E21"/>
  <c r="N61" i="631"/>
  <c r="L61"/>
  <c r="J61"/>
  <c r="H61"/>
  <c r="F61"/>
  <c r="N62"/>
  <c r="L62"/>
  <c r="J62"/>
  <c r="H62"/>
  <c r="F62"/>
  <c r="N59"/>
  <c r="L59"/>
  <c r="J59"/>
  <c r="H59"/>
  <c r="F59"/>
  <c r="N58"/>
  <c r="L58"/>
  <c r="J58"/>
  <c r="H58"/>
  <c r="F58"/>
  <c r="N56"/>
  <c r="L56"/>
  <c r="J56"/>
  <c r="H56"/>
  <c r="F56"/>
  <c r="N55"/>
  <c r="L55"/>
  <c r="J55"/>
  <c r="H55"/>
  <c r="F55"/>
  <c r="N53"/>
  <c r="L53"/>
  <c r="J53"/>
  <c r="H53"/>
  <c r="F53"/>
  <c r="N52"/>
  <c r="L52"/>
  <c r="J52"/>
  <c r="H52"/>
  <c r="F52"/>
  <c r="N50"/>
  <c r="L50"/>
  <c r="J50"/>
  <c r="H50"/>
  <c r="F50"/>
  <c r="N49"/>
  <c r="L49"/>
  <c r="J49"/>
  <c r="H49"/>
  <c r="F49"/>
  <c r="N48"/>
  <c r="L48"/>
  <c r="J48"/>
  <c r="H48"/>
  <c r="F48"/>
  <c r="N47"/>
  <c r="L47"/>
  <c r="J47"/>
  <c r="H47"/>
  <c r="F47"/>
  <c r="N46"/>
  <c r="L46"/>
  <c r="J46"/>
  <c r="H46"/>
  <c r="F46"/>
  <c r="N45"/>
  <c r="N60"/>
  <c r="L45"/>
  <c r="L60"/>
  <c r="J45"/>
  <c r="J60"/>
  <c r="H45"/>
  <c r="H60"/>
  <c r="F45"/>
  <c r="F60"/>
  <c r="M38"/>
  <c r="I38"/>
  <c r="E38"/>
  <c r="K38"/>
  <c r="G38"/>
  <c r="M37"/>
  <c r="K37"/>
  <c r="I37"/>
  <c r="G37"/>
  <c r="E37"/>
  <c r="M36"/>
  <c r="K36"/>
  <c r="I36"/>
  <c r="G36"/>
  <c r="E36"/>
  <c r="N55" i="630"/>
  <c r="L55"/>
  <c r="J55"/>
  <c r="H55"/>
  <c r="F55"/>
  <c r="N51"/>
  <c r="L51"/>
  <c r="J51"/>
  <c r="H51"/>
  <c r="F51"/>
  <c r="N52"/>
  <c r="L52"/>
  <c r="J52"/>
  <c r="H52"/>
  <c r="F52"/>
  <c r="N48"/>
  <c r="L48"/>
  <c r="J48"/>
  <c r="H48"/>
  <c r="F48"/>
  <c r="N49"/>
  <c r="L49"/>
  <c r="J49"/>
  <c r="H49"/>
  <c r="F49"/>
  <c r="N45"/>
  <c r="L45"/>
  <c r="J45"/>
  <c r="H45"/>
  <c r="F45"/>
  <c r="N46"/>
  <c r="L46"/>
  <c r="J46"/>
  <c r="H46"/>
  <c r="F46"/>
  <c r="N42"/>
  <c r="L42"/>
  <c r="J42"/>
  <c r="H42"/>
  <c r="F42"/>
  <c r="N43"/>
  <c r="L43"/>
  <c r="J43"/>
  <c r="H43"/>
  <c r="F43"/>
  <c r="N40"/>
  <c r="L40"/>
  <c r="J40"/>
  <c r="H40"/>
  <c r="F40"/>
  <c r="N37"/>
  <c r="L37"/>
  <c r="J37"/>
  <c r="H37"/>
  <c r="F37"/>
  <c r="N36"/>
  <c r="L36"/>
  <c r="J36"/>
  <c r="H36"/>
  <c r="F36"/>
  <c r="N53"/>
  <c r="L35"/>
  <c r="J35"/>
  <c r="H35"/>
  <c r="F35"/>
  <c r="M7" i="632"/>
  <c r="M40" s="1"/>
  <c r="K7"/>
  <c r="K40" s="1"/>
  <c r="I7"/>
  <c r="I40" s="1"/>
  <c r="G7"/>
  <c r="G40" s="1"/>
  <c r="E7"/>
  <c r="E40" s="1"/>
  <c r="E33" i="630" l="1"/>
  <c r="I33"/>
  <c r="M33"/>
  <c r="N35"/>
  <c r="F38"/>
  <c r="H38"/>
  <c r="J38"/>
  <c r="L38"/>
  <c r="N38"/>
  <c r="F39"/>
  <c r="H39"/>
  <c r="J39"/>
  <c r="L39"/>
  <c r="N39"/>
  <c r="F41"/>
  <c r="H41"/>
  <c r="J41"/>
  <c r="L41"/>
  <c r="N41"/>
  <c r="F44"/>
  <c r="H44"/>
  <c r="J44"/>
  <c r="L44"/>
  <c r="N44"/>
  <c r="F47"/>
  <c r="H47"/>
  <c r="J47"/>
  <c r="L47"/>
  <c r="N47"/>
  <c r="F50"/>
  <c r="H50"/>
  <c r="J50"/>
  <c r="L50"/>
  <c r="N50"/>
  <c r="F53"/>
  <c r="H53"/>
  <c r="J53"/>
  <c r="L53"/>
  <c r="F54"/>
  <c r="H54"/>
  <c r="J54"/>
  <c r="L54"/>
  <c r="N54"/>
  <c r="E7" i="631"/>
  <c r="E43" s="1"/>
  <c r="I7"/>
  <c r="I43" s="1"/>
  <c r="M7"/>
  <c r="M43" s="1"/>
  <c r="F51"/>
  <c r="H51"/>
  <c r="J51"/>
  <c r="L51"/>
  <c r="N51"/>
  <c r="F54"/>
  <c r="H54"/>
  <c r="J54"/>
  <c r="L54"/>
  <c r="N54"/>
  <c r="F57"/>
  <c r="H57"/>
  <c r="J57"/>
  <c r="L57"/>
  <c r="N57"/>
  <c r="G33" i="630"/>
  <c r="K33"/>
  <c r="G7" i="631"/>
  <c r="G43" s="1"/>
  <c r="K7"/>
  <c r="K43" s="1"/>
  <c r="N27" i="458" l="1"/>
  <c r="N28" l="1"/>
  <c r="N29"/>
  <c r="L29"/>
  <c r="K29"/>
  <c r="J29"/>
  <c r="I29"/>
  <c r="H29"/>
  <c r="L28"/>
  <c r="K28"/>
  <c r="J28"/>
  <c r="I28"/>
  <c r="H28"/>
  <c r="L27"/>
  <c r="K27"/>
  <c r="J27"/>
  <c r="I27"/>
  <c r="H27"/>
  <c r="M27"/>
  <c r="M29" l="1"/>
  <c r="M28"/>
  <c r="L35" i="7" l="1"/>
  <c r="E16" i="498" l="1"/>
  <c r="G16"/>
  <c r="H16"/>
  <c r="I16"/>
  <c r="J16"/>
  <c r="K16"/>
  <c r="L16"/>
  <c r="M16"/>
  <c r="N16"/>
  <c r="O16"/>
  <c r="P16"/>
  <c r="F16"/>
  <c r="I9" i="564" l="1"/>
  <c r="I35"/>
  <c r="I33"/>
  <c r="I32"/>
  <c r="I34"/>
  <c r="I39" l="1"/>
  <c r="I37"/>
  <c r="I22"/>
  <c r="I24"/>
  <c r="I28"/>
  <c r="I38"/>
  <c r="I11"/>
  <c r="I13"/>
  <c r="I15"/>
  <c r="I17"/>
  <c r="I19"/>
  <c r="I21"/>
  <c r="I26"/>
  <c r="I36"/>
  <c r="I10"/>
  <c r="I12"/>
  <c r="I14"/>
  <c r="I16"/>
  <c r="I18"/>
  <c r="I20"/>
  <c r="I30"/>
  <c r="I23"/>
  <c r="I25"/>
  <c r="I27"/>
  <c r="I29"/>
  <c r="E6" i="497" l="1"/>
  <c r="Q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8" i="491" l="1"/>
  <c r="Q71"/>
  <c r="Q69"/>
  <c r="Q67"/>
  <c r="Q70"/>
</calcChain>
</file>

<file path=xl/sharedStrings.xml><?xml version="1.0" encoding="utf-8"?>
<sst xmlns="http://schemas.openxmlformats.org/spreadsheetml/2006/main" count="1587" uniqueCount="677">
  <si>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</si>
  <si>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</si>
  <si>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</si>
  <si>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</si>
  <si>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</si>
  <si>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</si>
  <si>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</si>
  <si>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</si>
  <si>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</si>
  <si>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</si>
  <si>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</si>
  <si>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</si>
  <si>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</si>
  <si>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</si>
  <si>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</si>
  <si>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</si>
  <si>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</si>
  <si>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</si>
  <si>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</si>
  <si>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</si>
  <si>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</si>
  <si>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</si>
  <si>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</si>
  <si>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</si>
  <si>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</si>
  <si>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</si>
  <si>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</si>
  <si>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</si>
  <si>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</si>
  <si>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</si>
  <si>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</si>
  <si>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</si>
  <si>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</si>
  <si>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</si>
  <si>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</si>
  <si>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</si>
  <si>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</si>
  <si>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</si>
  <si>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</si>
  <si>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</si>
  <si>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</si>
  <si>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</si>
  <si>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</si>
  <si>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</si>
  <si>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</si>
  <si>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</si>
  <si>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</si>
  <si>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</si>
  <si>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</si>
  <si>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</si>
  <si>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</si>
  <si>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</si>
  <si>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</si>
  <si>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</si>
  <si>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</si>
  <si>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</si>
  <si>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</si>
  <si>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</si>
  <si>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</si>
  <si>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</si>
  <si>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</si>
  <si>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</si>
  <si>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</si>
  <si>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</si>
  <si>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</si>
  <si>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</si>
  <si>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</si>
  <si>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</si>
  <si>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</si>
  <si>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</si>
  <si>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</si>
  <si>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</si>
  <si>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</si>
  <si>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</si>
  <si>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</si>
  <si>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</si>
  <si>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</si>
  <si>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</si>
  <si>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</si>
  <si>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</si>
  <si>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</si>
  <si>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</si>
  <si>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</si>
  <si>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</si>
  <si>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</si>
  <si>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</si>
  <si>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</si>
  <si>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</si>
  <si>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</si>
  <si>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</si>
  <si>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</si>
  <si>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</si>
  <si>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</si>
  <si>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</si>
  <si>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</si>
  <si>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</si>
  <si>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</si>
  <si>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</si>
  <si>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</si>
  <si>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</si>
  <si>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</si>
  <si>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</si>
  <si>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</si>
  <si>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</si>
  <si>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</si>
  <si>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</si>
  <si>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</si>
  <si>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</si>
  <si>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</si>
  <si>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</si>
  <si>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</si>
  <si>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</si>
  <si>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</si>
  <si>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</si>
  <si>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</si>
  <si>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</si>
  <si>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</si>
  <si>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</si>
  <si>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</si>
  <si>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</si>
  <si>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</si>
  <si>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</si>
  <si>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</si>
  <si>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</si>
  <si>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</si>
  <si>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</si>
  <si>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</si>
  <si>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</si>
  <si>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</si>
  <si>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</si>
  <si>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</si>
  <si>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</si>
  <si>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</si>
  <si>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</si>
  <si>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</si>
  <si>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</si>
  <si>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</si>
  <si>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</si>
  <si>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</si>
  <si>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</si>
  <si>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</si>
  <si>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</si>
  <si>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</si>
  <si>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</si>
  <si>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</si>
  <si>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</si>
  <si>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</si>
  <si>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</si>
  <si>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</si>
  <si>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</si>
  <si>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</si>
  <si>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</si>
  <si>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</si>
  <si>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</si>
  <si>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</si>
  <si>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</si>
  <si>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</si>
  <si>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</si>
  <si>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</si>
  <si>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</si>
  <si>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</si>
  <si>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</si>
  <si>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</si>
  <si>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</si>
  <si>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</si>
  <si>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</si>
  <si>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</si>
  <si>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</si>
  <si>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</si>
  <si>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</si>
  <si>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</si>
  <si>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</si>
  <si>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</si>
  <si>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</si>
  <si>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</si>
  <si>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</si>
  <si>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</si>
  <si>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</si>
  <si>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</si>
  <si>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</si>
  <si>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</si>
  <si>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</si>
  <si>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</si>
  <si>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</si>
  <si>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</si>
  <si>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</si>
  <si>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</si>
  <si>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</si>
  <si>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</si>
  <si>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</si>
  <si>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</si>
  <si>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</si>
  <si>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</si>
  <si>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</si>
  <si>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</si>
  <si>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</si>
  <si>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</si>
  <si>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</si>
  <si>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</si>
  <si>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</si>
  <si>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</si>
  <si>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</si>
  <si>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</si>
  <si>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</si>
  <si>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</si>
  <si>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</si>
  <si>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</si>
  <si>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</si>
  <si>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</si>
  <si>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</si>
  <si>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</si>
  <si>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</si>
  <si>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</si>
  <si>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</si>
  <si>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</si>
  <si>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</si>
  <si>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</si>
  <si>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</si>
  <si>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</si>
  <si>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</si>
  <si>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</si>
  <si>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</si>
  <si>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</si>
  <si>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</si>
  <si>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</si>
  <si>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</si>
  <si>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</si>
  <si>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</si>
  <si>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</si>
  <si>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</si>
  <si>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</si>
  <si>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</si>
  <si>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</si>
  <si>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</si>
  <si>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</si>
  <si>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</si>
  <si>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</si>
  <si>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</si>
  <si>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</si>
  <si>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</si>
  <si>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</si>
  <si>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</si>
  <si>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</si>
  <si>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</si>
  <si>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</si>
  <si>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</si>
  <si>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</si>
  <si>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</si>
  <si>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</si>
  <si>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</si>
  <si>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</si>
  <si>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</si>
  <si>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</si>
  <si>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</si>
  <si>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</si>
  <si>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</si>
  <si>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</si>
  <si>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</si>
  <si>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</si>
  <si>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</si>
  <si>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</si>
  <si>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</si>
  <si>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</si>
  <si>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</si>
  <si>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</si>
  <si>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</si>
  <si>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</si>
  <si>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</si>
  <si>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</si>
  <si>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</si>
  <si>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</si>
  <si>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</si>
  <si>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</si>
  <si>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</si>
  <si>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</si>
  <si>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</si>
  <si>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</si>
  <si>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</si>
  <si>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</si>
  <si>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</si>
  <si>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</si>
  <si>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</si>
  <si>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</si>
  <si>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</si>
  <si>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</si>
  <si>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</si>
  <si>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</si>
  <si>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</si>
  <si>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</si>
  <si>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</si>
  <si>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</si>
  <si>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</si>
  <si>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</si>
  <si>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</si>
  <si>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</si>
  <si>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</si>
  <si>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</si>
  <si>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</si>
  <si>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</si>
  <si>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</si>
  <si>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</si>
  <si>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</si>
  <si>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</si>
  <si>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</si>
  <si>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</si>
  <si>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</si>
  <si>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</si>
  <si>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</si>
  <si>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</si>
  <si>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</si>
  <si>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</si>
  <si>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</si>
  <si>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</si>
  <si>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</si>
  <si>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</si>
  <si>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</si>
  <si>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</si>
  <si>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</si>
  <si>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</si>
  <si>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</si>
  <si>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</si>
  <si>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</si>
  <si>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</si>
  <si>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</si>
  <si>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</si>
  <si>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</si>
  <si>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</si>
  <si>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</si>
  <si>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</si>
  <si>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</si>
  <si>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</si>
  <si>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</si>
  <si>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</si>
  <si>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</si>
  <si>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</si>
  <si>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</si>
  <si>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</si>
  <si>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</si>
  <si>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</si>
  <si>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</si>
  <si>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</si>
  <si>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</si>
  <si>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</si>
  <si>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</si>
  <si>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</si>
  <si>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</si>
  <si>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</si>
  <si>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</si>
  <si>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</si>
  <si>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</si>
  <si>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</si>
  <si>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</si>
  <si>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</si>
  <si>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</si>
  <si>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</si>
  <si>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</si>
  <si>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</si>
  <si>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</si>
  <si>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</si>
  <si>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</si>
  <si>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</si>
  <si>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</si>
  <si>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</si>
  <si>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</si>
  <si>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</si>
  <si>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</si>
  <si>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</si>
  <si>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</si>
  <si>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</si>
  <si>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</si>
  <si>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</si>
  <si>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</si>
  <si>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</si>
  <si>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</si>
  <si>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</si>
  <si>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</si>
  <si>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</si>
  <si>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</si>
  <si>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</si>
  <si>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</si>
  <si>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</si>
  <si>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</si>
  <si>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</si>
  <si>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</si>
  <si>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</si>
  <si>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</si>
  <si>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</si>
  <si>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</si>
  <si>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</si>
  <si>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</si>
  <si>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</si>
  <si>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</si>
  <si>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</si>
  <si>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</si>
  <si>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</si>
  <si>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</si>
  <si>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</si>
  <si>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</si>
  <si>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</si>
  <si>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</si>
  <si>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</si>
  <si>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</si>
  <si>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</si>
  <si>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</si>
  <si>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</si>
  <si>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</si>
  <si>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</si>
  <si>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</si>
  <si>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</si>
  <si>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</si>
  <si>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</si>
  <si>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</si>
  <si>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</si>
  <si>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</si>
  <si>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</si>
  <si>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</si>
  <si>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</si>
  <si>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</si>
  <si>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</si>
  <si>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</si>
  <si>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</si>
  <si>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</si>
  <si>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</si>
  <si>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</si>
  <si>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</si>
  <si>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</si>
  <si>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</si>
  <si>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</si>
  <si>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</si>
  <si>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</si>
  <si>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</si>
  <si>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</si>
  <si>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</si>
  <si>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</si>
  <si>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</si>
  <si>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</si>
  <si>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 xml:space="preserve">                 Informação em destaque - taxa desemprego UE 28</t>
  </si>
  <si>
    <t>taxa de desemprego na União Europeia</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</si>
  <si>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</si>
  <si>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</si>
  <si>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</si>
  <si>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</si>
  <si>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</si>
  <si>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</si>
  <si>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</si>
  <si>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</si>
  <si>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</si>
  <si>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</si>
  <si>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</si>
  <si>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</si>
  <si>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</si>
  <si>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</si>
  <si>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</si>
  <si>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</si>
  <si>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n.d</t>
  </si>
  <si>
    <t xml:space="preserve">  Acidentes de trabalho </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</si>
  <si>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</si>
  <si>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16/31/32 - Outras indústrias transformadoras</t>
  </si>
  <si>
    <t xml:space="preserve">n.º </t>
  </si>
  <si>
    <t>trabalhadores em formação</t>
  </si>
  <si>
    <t>O. Administração pública e defesa; Seg. social obrigatória</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</si>
  <si>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</si>
  <si>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</si>
  <si>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</si>
  <si>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</si>
  <si>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</si>
  <si>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</si>
  <si>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</si>
  <si>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 xml:space="preserve">D. Eletricidade, gás, vapor, água quente e fria e ar frio </t>
  </si>
  <si>
    <t xml:space="preserve">45 - Comércio, manutenção e reparação de veículos auto. e motociclos </t>
  </si>
  <si>
    <t xml:space="preserve">47 - Comércio a retalho, exceto veíc. auto. e motociclos </t>
  </si>
  <si>
    <t xml:space="preserve">46 - Comércio por grosso, exceto veíc. auto. e motociclos </t>
  </si>
  <si>
    <t xml:space="preserve">J. Atividades de informação e comunicação </t>
  </si>
  <si>
    <t xml:space="preserve">M. Actividades de consultoria, cient., téc. e sim. </t>
  </si>
  <si>
    <t>N. Ativ. administrativas e dos serv. de apoio</t>
  </si>
  <si>
    <t>R. Ativ. artísticas, espect., desp. e recreat.</t>
  </si>
  <si>
    <r>
      <t>empresas e trabalhadores envolvidos em formação ou atividade educativa</t>
    </r>
    <r>
      <rPr>
        <b/>
        <vertAlign val="superscript"/>
        <sz val="10"/>
        <rFont val="Arial"/>
        <family val="2"/>
      </rPr>
      <t xml:space="preserve"> (1)</t>
    </r>
  </si>
  <si>
    <t>% em relação ao total de empresas</t>
  </si>
  <si>
    <t>% em relação ao total de trabalhadores</t>
  </si>
  <si>
    <t>fonte: GEE/ME, Relatório Único - Relatório Anual de Formação Contínua (Anexo C)</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</si>
  <si>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</si>
  <si>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Horas médias de formação por trabalhador</t>
  </si>
  <si>
    <t>formação profissional nas empresas</t>
  </si>
  <si>
    <t>outubro 
2013</t>
  </si>
  <si>
    <t>abril     
2014</t>
  </si>
  <si>
    <t>nota2: página actualizada em 5/1/2015.</t>
  </si>
  <si>
    <t>nota2: página atualizada em 5/1/2015.</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</si>
  <si>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</si>
  <si>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t>65 e + anos</t>
  </si>
  <si>
    <t>estrutura empresarial - indicadores globais</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</si>
  <si>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</si>
  <si>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</si>
  <si>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</si>
  <si>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</si>
  <si>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r>
      <t>ganho mensal</t>
    </r>
    <r>
      <rPr>
        <sz val="7"/>
        <color theme="3"/>
        <rFont val="Arial"/>
        <family val="2"/>
      </rPr>
      <t xml:space="preserve"> (euros)</t>
    </r>
    <r>
      <rPr>
        <vertAlign val="superscript"/>
        <sz val="7"/>
        <color theme="3"/>
        <rFont val="Arial"/>
        <family val="2"/>
      </rPr>
      <t>(2)</t>
    </r>
  </si>
  <si>
    <t>médio</t>
  </si>
  <si>
    <t>mediano</t>
  </si>
  <si>
    <r>
      <t>estrutura empresarial - actividade económica</t>
    </r>
    <r>
      <rPr>
        <sz val="7"/>
        <rFont val="Arial"/>
        <family val="2"/>
      </rPr>
      <t xml:space="preserve"> (CAE  Rev.3)</t>
    </r>
  </si>
  <si>
    <t>10 - Indústrias alimentares</t>
  </si>
  <si>
    <t>11 - Indústria das bebidas</t>
  </si>
  <si>
    <t>12 - Indústria do tabaco</t>
  </si>
  <si>
    <t>13 - Fabricação de têxteis</t>
  </si>
  <si>
    <t>14 - Indústria do vestuário</t>
  </si>
  <si>
    <t>15 - Indústria do couro e dos produtos do couro</t>
  </si>
  <si>
    <t>16 - Ind. madeira e cort. exc.mob.; fab.cest. e espart.</t>
  </si>
  <si>
    <t>17 - Fabr. de pasta, de papel, cartão e seus artigos</t>
  </si>
  <si>
    <t>18 - Impressão e reprodução de suportes gravados</t>
  </si>
  <si>
    <t>19 - Fab. coque, prod. petr. refinados e agl. comb.</t>
  </si>
  <si>
    <t>20 - Fabr. prod. quím. e fib. sintéticas ou artificiais</t>
  </si>
  <si>
    <t>24 - Indústrias metalúrgicas de base</t>
  </si>
  <si>
    <t>25 - Fab. prod. metálicos, exc. máquinas e equip.</t>
  </si>
  <si>
    <t>28 - Fabricação de máquinas e de equip., n.e.</t>
  </si>
  <si>
    <t>29 - Fab. veíc .autom., reboq., semi-reboq. e comp.</t>
  </si>
  <si>
    <t>30 - Fabricação de outro equip. de transporte</t>
  </si>
  <si>
    <t>31 - Fabricação de mobiliário e de colchões</t>
  </si>
  <si>
    <t>32 - Outras indústrias transformadoras</t>
  </si>
  <si>
    <t>33 - Reparação, manut. e instal. máq. e equip.</t>
  </si>
  <si>
    <t>45 - Com. manut. e rep. veíc. autom. e motociclos</t>
  </si>
  <si>
    <t>46 - Com. por grosso exc. veic. aut. e motociclos</t>
  </si>
  <si>
    <t>47 - Com. a retalho, exc. veíc. autom. e motociclos</t>
  </si>
  <si>
    <t>65 - Seg., resseg. e f. pensões, exc. seg. soc. obrig.</t>
  </si>
  <si>
    <t>O. Adm. pública e defesa; seg. soc. obrig.</t>
  </si>
  <si>
    <t>(2) dos trabalhadores por conta de outrem a tempo completo, que auferiram remuneração completa no período de referência (outubro).</t>
  </si>
  <si>
    <t>A. Agric., p.anim., caça, flor.e pesca</t>
  </si>
  <si>
    <t>15 - Ind. do couro e dos produtos do couro</t>
  </si>
  <si>
    <t>16 - Ind.madeira e cort. xc.mob.;fab.cest. e esp.</t>
  </si>
  <si>
    <t>17 - Fab. pasta, de pap., cartão e seus artigos</t>
  </si>
  <si>
    <t>18 - Impres. e reprod. de suportes gravados</t>
  </si>
  <si>
    <t>19 - Fab. coque, prod.petr.refinad. e agl. comb.</t>
  </si>
  <si>
    <t>21 - Fab. produtos farmac. base e prep. farm.</t>
  </si>
  <si>
    <t>22 - Fabricação de art. de bor. e de mat.plást.</t>
  </si>
  <si>
    <t>23 - Fabric. de outros prod. minerais não met.</t>
  </si>
  <si>
    <t>25 - Fab. prod. met., exc. máq.e equipamento</t>
  </si>
  <si>
    <t>26 - Fab. equip.inf., p/com. e eletrón.e ópticos</t>
  </si>
  <si>
    <t>27 - Fabricação de equipamento elétrico</t>
  </si>
  <si>
    <t>28 - Fabric. máquinas e de equipamentos, n.e.</t>
  </si>
  <si>
    <t>29 - Fab. veíc.autom.,reb.,semi-reboq. e comp.</t>
  </si>
  <si>
    <t>30 - Fabricação outro equip. de transporte</t>
  </si>
  <si>
    <t>33 - Repar., manut. e inst. máq. e equip.</t>
  </si>
  <si>
    <t>D. Elet., gás, vapor, água e ar frio</t>
  </si>
  <si>
    <t>E. Capt., tratam., dist.; san., despoluição</t>
  </si>
  <si>
    <t>E. Capt.,trat.,dist.; san.,despoluição</t>
  </si>
  <si>
    <t>G. Comércio gros.e ret., repar v.aut.</t>
  </si>
  <si>
    <t>I. Alojamento, restauração e sim.</t>
  </si>
  <si>
    <t>J. Ativid. de inform.e de comunicação</t>
  </si>
  <si>
    <t>J. Ativid. de infor.e de comunicação</t>
  </si>
  <si>
    <t>K. Ativ. financeiras e de seguros</t>
  </si>
  <si>
    <t>M. Ativ. Consulto., cient., técn. e simil.</t>
  </si>
  <si>
    <t>M. Ativ. consult., cient., técn. e sim.</t>
  </si>
  <si>
    <t>N. Ativid. admin. e dos serviços de apoio</t>
  </si>
  <si>
    <t>N. Ativ. admin. e serviços de apoio</t>
  </si>
  <si>
    <t>O. Adm. Públ. e defesa; seg. social obrig.</t>
  </si>
  <si>
    <t>O. Ad. públ. e defesa; s.social obrig.</t>
  </si>
  <si>
    <t>Q. Ativ.de saúde humana e apoio social</t>
  </si>
  <si>
    <t>Q. Ativ.saúde humana e ap. social</t>
  </si>
  <si>
    <t>R. Ativ. Artíst., espet.,desp. e recreativas</t>
  </si>
  <si>
    <t>R. Ativ. artíst., esp.,desp. e recreat.</t>
  </si>
  <si>
    <t>T. Famílias com empregados domésticos</t>
  </si>
  <si>
    <t>T. Famílias com empr. domésticos</t>
  </si>
  <si>
    <t>U. Org. internacionais e out. inst. ext-ter.</t>
  </si>
  <si>
    <t>U. Org. internac. e out. inst. ext-ter.</t>
  </si>
  <si>
    <t>Ignorado</t>
  </si>
  <si>
    <t>.</t>
  </si>
  <si>
    <t>nota: Os dados apresentados não incluem acidentes de trajeto.</t>
  </si>
  <si>
    <t>fonte: GEE/ME, Acidentes de Trabalho.</t>
  </si>
  <si>
    <t>A taxa de desemprego para o grupo etário &lt;25 anos apresenta o valor mais baixo na Alemanha (7,2 %), registando o valor mais elevado na Espanha (51,4 %). Em Portugal,   regista-se   o  valor  de 34,5 %.</t>
  </si>
  <si>
    <t>Fazendo uma análise por sexo, na Zona Euro,  verifica-se que a Grécia e a Itália são os países com a maior diferença, entre a taxa de desemprego das mulheres e dos homens.</t>
  </si>
  <si>
    <t xml:space="preserve">Alemanha (4,8 %), Áustria (4,9 %) e Malta (5,8 %) apresentam as taxas de desemprego mais baixas; a Grécia (25,8 %) e a Espanha (23,7 %) são os estados membros com valores  mais elevados. </t>
  </si>
  <si>
    <t>nota: Estónia e Hungria - novembro de 2014; Grécia e Reino Unido  - outubro de 2014 .
: valor não disponível.</t>
  </si>
  <si>
    <t>Em dezembro de 2014, a taxa de desemprego na Zona Euro diminuiu para 11,4 % (era 11,5 % em novembro de 2014 e 11,8 % em dezembro de 2013).</t>
  </si>
  <si>
    <t>Em Portugal a taxa de desemprego diminuiu -0,1 p.p., relativamente ao mês anterior, para 13,4 %  (era 15,2 % em dezembro de 2013).</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</si>
  <si>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</si>
  <si>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</si>
  <si>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</si>
  <si>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r>
      <t xml:space="preserve">pessoas ao serviço </t>
    </r>
    <r>
      <rPr>
        <vertAlign val="superscript"/>
        <sz val="7"/>
        <color theme="3"/>
        <rFont val="Arial"/>
        <family val="2"/>
      </rPr>
      <t>(1)</t>
    </r>
  </si>
  <si>
    <r>
      <t>remuneração média mensal</t>
    </r>
    <r>
      <rPr>
        <vertAlign val="superscript"/>
        <sz val="8"/>
        <rFont val="Arial"/>
        <family val="2"/>
      </rPr>
      <t>(2)</t>
    </r>
  </si>
  <si>
    <t>duração média semanal do trabalho</t>
  </si>
  <si>
    <t>base</t>
  </si>
  <si>
    <t>ganho</t>
  </si>
  <si>
    <t>trabalha-dores</t>
  </si>
  <si>
    <t>período normal</t>
  </si>
  <si>
    <t>período total</t>
  </si>
  <si>
    <t>trabalhadores</t>
  </si>
  <si>
    <t>26 - Fab. equip. inform., p/com. eletr. e ópticos</t>
  </si>
  <si>
    <t>D. Elet., gás, vapor, ág. quente/fria, ar frio</t>
  </si>
  <si>
    <t>J. Ativ. de inform. e de comunicação</t>
  </si>
  <si>
    <t>64 - Ativ. serv. financ., exc. seguros e f. pensões</t>
  </si>
  <si>
    <t>66 - Ativ. aux. de serv. financeiros e dos seguros</t>
  </si>
  <si>
    <t>M. Ativ. consul., científ., técnicas e sim.</t>
  </si>
  <si>
    <t>N. Ativ. administ. e dos serv. de apoio</t>
  </si>
  <si>
    <t>R. Ativ. artíst., espect., desp. e recreat.</t>
  </si>
  <si>
    <t xml:space="preserve">(1) nos estabelecimentos.                </t>
  </si>
  <si>
    <t>jan</t>
  </si>
  <si>
    <t>acidentes de trabalho  - atividade economica e parte do corpo atingida</t>
  </si>
  <si>
    <t>cabeça</t>
  </si>
  <si>
    <t>pescoço</t>
  </si>
  <si>
    <t>costas</t>
  </si>
  <si>
    <t>tórax</t>
  </si>
  <si>
    <t>extremidad. superiores</t>
  </si>
  <si>
    <t>extremidad. inferiores</t>
  </si>
  <si>
    <t>corpo inteiro</t>
  </si>
  <si>
    <t>outras partes do corpo</t>
  </si>
  <si>
    <t>ignorada</t>
  </si>
  <si>
    <t>G. Comércio gros.e ret., repar. veíc. Aut.</t>
  </si>
  <si>
    <t>acidentes de trabalho  - contato e parte do corpo atingida</t>
  </si>
  <si>
    <t>Cabeça, n.e.</t>
  </si>
  <si>
    <t>Contato corr. elétr., temp. sub.perigosa</t>
  </si>
  <si>
    <t>Pescoço, incl.esp.e vert.pescoço</t>
  </si>
  <si>
    <t>Costas, incl.esp.e vert.costas</t>
  </si>
  <si>
    <t>Tórax e orgãos torácicos, n.e.</t>
  </si>
  <si>
    <t>Extremidades superiores</t>
  </si>
  <si>
    <t>Contato c/agente mat.cort., afiado e áspero</t>
  </si>
  <si>
    <t>Extremidades inferiores</t>
  </si>
  <si>
    <t>Entalão, esmagamento, etc.</t>
  </si>
  <si>
    <t>Corpo inteiro e part.múltiplas</t>
  </si>
  <si>
    <t>Constrang.físico do corpo, constrang.psíq.</t>
  </si>
  <si>
    <t>Outra parte do corpo, n.e.</t>
  </si>
  <si>
    <t>Mordedura, pontapé, etc. (animal ou humano)</t>
  </si>
  <si>
    <t>Outro contato - modal. da lesão n/referida</t>
  </si>
  <si>
    <t>20 - Fabric. prod. quím.e fibras sint. ou artific.</t>
  </si>
  <si>
    <r>
      <t xml:space="preserve">nota: </t>
    </r>
    <r>
      <rPr>
        <sz val="7"/>
        <color indexed="63"/>
        <rFont val="Arial"/>
        <family val="2"/>
      </rPr>
      <t>os dados apresentados não incluem acidentes de trajecto; a soma das parcelas pode não igual ao total por questõses de arredondamentos.</t>
    </r>
  </si>
  <si>
    <t>Afogamento, soterramento, envolvimento</t>
  </si>
  <si>
    <t xml:space="preserve">Esmagamento em mov. sobre/contra obj. imóvel </t>
  </si>
  <si>
    <t>Pancada por objeto em movimento, colisão</t>
  </si>
  <si>
    <r>
      <t>taxa de atividade (%)</t>
    </r>
    <r>
      <rPr>
        <sz val="8"/>
        <color indexed="17"/>
        <rFont val="Arial"/>
        <family val="2"/>
      </rPr>
      <t xml:space="preserve"> </t>
    </r>
    <r>
      <rPr>
        <vertAlign val="superscript"/>
        <sz val="8"/>
        <color indexed="17"/>
        <rFont val="Arial"/>
        <family val="2"/>
      </rPr>
      <t>(1)</t>
    </r>
  </si>
  <si>
    <t>população total - grupo etário e sexo</t>
  </si>
  <si>
    <t>25 - 34 anos</t>
  </si>
  <si>
    <t>35 - 44 anos</t>
  </si>
  <si>
    <t>45 - 64 anos</t>
  </si>
  <si>
    <t>população com emprego - grupo etário e sexo</t>
  </si>
  <si>
    <r>
      <t>65 e + anos</t>
    </r>
    <r>
      <rPr>
        <b/>
        <vertAlign val="superscript"/>
        <sz val="8"/>
        <color indexed="63"/>
        <rFont val="Arial"/>
        <family val="2"/>
      </rPr>
      <t xml:space="preserve"> </t>
    </r>
  </si>
  <si>
    <t>população desempregada - grupo etário e sexo</t>
  </si>
  <si>
    <t>2014</t>
  </si>
  <si>
    <t>2015</t>
  </si>
  <si>
    <t>52-Vendedores</t>
  </si>
  <si>
    <t>93-Trab.n/qual. i.ext.,const.,i.transf. e transp.</t>
  </si>
  <si>
    <t>71-Trab.qualif.constr. e sim., exc.electric.</t>
  </si>
  <si>
    <t>91-Trabalhadores de limpeza</t>
  </si>
  <si>
    <t>51-Trab. serviços pessoais</t>
  </si>
  <si>
    <t>81-Operad. instalações fixas e máquinas</t>
  </si>
  <si>
    <t>33-Técn. nív. inter., áreas fin., adm. e negóc.</t>
  </si>
  <si>
    <t xml:space="preserve">41-Emp. escrit., secret.e oper. proc. dados </t>
  </si>
  <si>
    <t>Recolha de lixo</t>
  </si>
  <si>
    <t>Saneamento básico</t>
  </si>
  <si>
    <t>Eletricidade</t>
  </si>
  <si>
    <t>Serviços culturais</t>
  </si>
  <si>
    <t>Jardinagem</t>
  </si>
  <si>
    <t>Transportes aéreos de passageiros</t>
  </si>
  <si>
    <t>Artigos de vestuário</t>
  </si>
  <si>
    <t>Férias organizadas</t>
  </si>
  <si>
    <t>Calçado</t>
  </si>
  <si>
    <t>Outros artigos e acessórios de vestuário</t>
  </si>
  <si>
    <t xml:space="preserve">         … em dezembro 2014</t>
  </si>
  <si>
    <t>notas: (a) dados sujeitos a atualizações; situação da base de dados em 1/janeiro/2015</t>
  </si>
  <si>
    <t>notas: dados sujeitos a atualizações; situação da base de dados a 31/dezembro/2014</t>
  </si>
  <si>
    <t>notas: dados sujeitos a atualizações; situação da base de dados 1/janeiro/2015</t>
  </si>
  <si>
    <t>notas: dados sujeitos a atualizações; situação da base de dados em 1/janeiro/2015</t>
  </si>
  <si>
    <t>dezembro de 2014</t>
  </si>
  <si>
    <t>:</t>
  </si>
  <si>
    <t>fonte:  Eurostat, dados extraídos em 30-01-2015.</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</si>
  <si>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</si>
  <si>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</si>
  <si>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</si>
  <si>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</si>
  <si>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</si>
  <si>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</si>
  <si>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</si>
  <si>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</si>
  <si>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</si>
  <si>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</si>
  <si>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</si>
  <si>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2013</t>
  </si>
  <si>
    <t>4.º trimestre</t>
  </si>
  <si>
    <t>1.º trimestre</t>
  </si>
  <si>
    <t>2.º trimestre</t>
  </si>
  <si>
    <t>3.º trimestre</t>
  </si>
  <si>
    <t>desemprego UE 28</t>
  </si>
</sst>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
    <numFmt numFmtId="179" formatCode="#,##0;###0;\-"/>
  </numFmts>
  <fonts count="138">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sz val="6"/>
      <name val="Arial"/>
      <family val="2"/>
    </font>
    <font>
      <b/>
      <sz val="9"/>
      <color theme="7"/>
      <name val="Arial"/>
      <family val="2"/>
    </font>
    <font>
      <vertAlign val="superscript"/>
      <sz val="7"/>
      <color theme="3"/>
      <name val="Arial"/>
      <family val="2"/>
    </font>
    <font>
      <sz val="8"/>
      <color rgb="FFCC0000"/>
      <name val="Arial"/>
      <family val="2"/>
    </font>
    <font>
      <b/>
      <sz val="8"/>
      <color theme="7"/>
      <name val="Arial"/>
      <family val="2"/>
    </font>
    <font>
      <sz val="7"/>
      <color indexed="20"/>
      <name val="Arial"/>
      <family val="2"/>
    </font>
    <font>
      <b/>
      <sz val="10"/>
      <color theme="9" tint="-0.499984740745262"/>
      <name val="Arial"/>
      <family val="2"/>
    </font>
    <font>
      <b/>
      <sz val="10"/>
      <color theme="9" tint="-0.749992370372631"/>
      <name val="Arial"/>
      <family val="2"/>
    </font>
    <font>
      <vertAlign val="superscript"/>
      <sz val="8"/>
      <color indexed="17"/>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83">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medium">
        <color theme="6"/>
      </left>
      <right/>
      <top/>
      <bottom/>
      <diagonal/>
    </border>
    <border>
      <left style="thin">
        <color theme="6"/>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dotted">
        <color theme="0" tint="-0.24994659260841701"/>
      </left>
      <right/>
      <top/>
      <bottom style="thin">
        <color theme="0" tint="-0.24994659260841701"/>
      </bottom>
      <diagonal/>
    </border>
    <border>
      <left style="thin">
        <color theme="7"/>
      </left>
      <right/>
      <top style="thin">
        <color theme="7"/>
      </top>
      <bottom/>
      <diagonal/>
    </border>
    <border>
      <left/>
      <right style="thin">
        <color theme="7"/>
      </right>
      <top style="thin">
        <color theme="7"/>
      </top>
      <bottom/>
      <diagonal/>
    </border>
    <border>
      <left style="thin">
        <color theme="7"/>
      </left>
      <right/>
      <top/>
      <bottom style="thin">
        <color theme="7"/>
      </bottom>
      <diagonal/>
    </border>
    <border>
      <left/>
      <right style="thin">
        <color theme="7"/>
      </right>
      <top/>
      <bottom style="thin">
        <color theme="7"/>
      </bottom>
      <diagonal/>
    </border>
    <border>
      <left/>
      <right style="dashed">
        <color theme="0" tint="-0.24994659260841701"/>
      </right>
      <top style="thin">
        <color theme="0" tint="-0.24994659260841701"/>
      </top>
      <bottom style="thin">
        <color theme="0" tint="-0.24994659260841701"/>
      </bottom>
      <diagonal/>
    </border>
  </borders>
  <cellStyleXfs count="221">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80" fillId="0" borderId="0"/>
    <xf numFmtId="0" fontId="105"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4" fillId="0" borderId="55" applyNumberFormat="0" applyBorder="0" applyProtection="0">
      <alignment horizontal="center"/>
    </xf>
    <xf numFmtId="0" fontId="115" fillId="0" borderId="0" applyFill="0" applyBorder="0" applyProtection="0"/>
    <xf numFmtId="0" fontId="114" fillId="42" borderId="56" applyNumberFormat="0" applyBorder="0" applyProtection="0">
      <alignment horizontal="center"/>
    </xf>
    <xf numFmtId="0" fontId="116" fillId="0" borderId="0" applyNumberFormat="0" applyFill="0" applyProtection="0"/>
    <xf numFmtId="0" fontId="114"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50">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6"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4" fillId="26" borderId="0" xfId="51" applyFont="1" applyFill="1"/>
    <xf numFmtId="0" fontId="74" fillId="0" borderId="0" xfId="51" applyFont="1"/>
    <xf numFmtId="0" fontId="66" fillId="26" borderId="0" xfId="51" applyFont="1" applyFill="1"/>
    <xf numFmtId="0" fontId="66" fillId="25" borderId="0" xfId="51" applyFont="1" applyFill="1"/>
    <xf numFmtId="0" fontId="66"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2"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31" fillId="25" borderId="0" xfId="62" applyFont="1" applyFill="1" applyBorder="1"/>
    <xf numFmtId="0" fontId="4" fillId="25" borderId="0" xfId="62" applyFill="1" applyBorder="1" applyAlignment="1"/>
    <xf numFmtId="164" fontId="18" fillId="26" borderId="0" xfId="40" applyNumberFormat="1" applyFont="1" applyFill="1" applyBorder="1" applyAlignment="1">
      <alignment horizontal="right" wrapText="1"/>
    </xf>
    <xf numFmtId="0" fontId="66" fillId="25" borderId="0" xfId="62" applyFont="1" applyFill="1"/>
    <xf numFmtId="0" fontId="66"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6" fillId="0" borderId="0" xfId="62" applyFont="1" applyAlignment="1"/>
    <xf numFmtId="0" fontId="66" fillId="25" borderId="0" xfId="62" applyFont="1" applyFill="1" applyAlignment="1"/>
    <xf numFmtId="0" fontId="66" fillId="25" borderId="0" xfId="62" applyFont="1" applyFill="1" applyBorder="1" applyAlignment="1"/>
    <xf numFmtId="3" fontId="20" fillId="25" borderId="0" xfId="62" applyNumberFormat="1" applyFont="1" applyFill="1" applyBorder="1" applyAlignment="1">
      <alignment horizontal="right"/>
    </xf>
    <xf numFmtId="0" fontId="66" fillId="0" borderId="0" xfId="62" applyFont="1"/>
    <xf numFmtId="0" fontId="66"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1"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3" fillId="25" borderId="0" xfId="62" applyFont="1" applyFill="1" applyBorder="1"/>
    <xf numFmtId="0" fontId="13" fillId="24" borderId="0" xfId="40" applyFont="1" applyFill="1" applyBorder="1" applyAlignment="1"/>
    <xf numFmtId="167" fontId="4" fillId="0" borderId="0" xfId="62" applyNumberFormat="1"/>
    <xf numFmtId="3" fontId="62" fillId="25" borderId="0" xfId="62" applyNumberFormat="1" applyFont="1" applyFill="1" applyBorder="1" applyAlignment="1">
      <alignment horizontal="right"/>
    </xf>
    <xf numFmtId="0" fontId="59" fillId="25" borderId="0" xfId="62" applyFont="1" applyFill="1" applyBorder="1"/>
    <xf numFmtId="3" fontId="4" fillId="0" borderId="0" xfId="62" applyNumberFormat="1" applyAlignment="1">
      <alignment vertical="center"/>
    </xf>
    <xf numFmtId="0" fontId="63"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79" fillId="0" borderId="0" xfId="62" applyFont="1" applyAlignment="1">
      <alignment vertical="center"/>
    </xf>
    <xf numFmtId="49" fontId="18" fillId="24" borderId="0" xfId="40" applyNumberFormat="1" applyFont="1" applyFill="1" applyBorder="1" applyAlignment="1">
      <alignment horizontal="center" vertical="center" wrapText="1"/>
    </xf>
    <xf numFmtId="0" fontId="79"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79" fillId="0" borderId="0" xfId="62" applyNumberFormat="1" applyFont="1"/>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8"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0" borderId="20" xfId="0" applyFont="1" applyFill="1" applyBorder="1" applyAlignment="1">
      <alignment horizontal="center" vertical="center"/>
    </xf>
    <xf numFmtId="0" fontId="13" fillId="25" borderId="18" xfId="0" applyFont="1" applyFill="1" applyBorder="1" applyAlignment="1">
      <alignment horizontal="right"/>
    </xf>
    <xf numFmtId="0" fontId="81"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6" fillId="25" borderId="20" xfId="0" applyFont="1" applyFill="1" applyBorder="1"/>
    <xf numFmtId="0" fontId="82"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6"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1" borderId="20" xfId="62" applyFont="1" applyFill="1" applyBorder="1" applyAlignment="1">
      <alignment horizontal="center" vertical="center"/>
    </xf>
    <xf numFmtId="0" fontId="95" fillId="25" borderId="0" xfId="62" applyFont="1" applyFill="1" applyBorder="1" applyAlignment="1">
      <alignment horizontal="left" vertical="center"/>
    </xf>
    <xf numFmtId="0" fontId="81" fillId="24" borderId="0" xfId="40" applyFont="1" applyFill="1" applyBorder="1" applyAlignment="1">
      <alignment horizontal="left" indent="1"/>
    </xf>
    <xf numFmtId="0" fontId="83" fillId="25" borderId="0" xfId="62" applyFont="1" applyFill="1" applyBorder="1"/>
    <xf numFmtId="3" fontId="93" fillId="25" borderId="0" xfId="62" applyNumberFormat="1" applyFont="1" applyFill="1" applyBorder="1" applyAlignment="1">
      <alignment horizontal="right"/>
    </xf>
    <xf numFmtId="167" fontId="84" fillId="25" borderId="0" xfId="62" applyNumberFormat="1" applyFont="1" applyFill="1" applyBorder="1" applyAlignment="1">
      <alignment horizontal="center"/>
    </xf>
    <xf numFmtId="167" fontId="84" fillId="25" borderId="0" xfId="62" applyNumberFormat="1" applyFont="1" applyFill="1" applyBorder="1" applyAlignment="1">
      <alignment horizontal="right" indent="2"/>
    </xf>
    <xf numFmtId="167" fontId="81" fillId="25" borderId="0" xfId="62" applyNumberFormat="1" applyFont="1" applyFill="1" applyBorder="1" applyAlignment="1">
      <alignment horizontal="right" indent="1"/>
    </xf>
    <xf numFmtId="167" fontId="81" fillId="24" borderId="0" xfId="40" applyNumberFormat="1" applyFont="1" applyFill="1" applyBorder="1" applyAlignment="1">
      <alignment horizontal="center" wrapText="1"/>
    </xf>
    <xf numFmtId="167" fontId="81" fillId="24" borderId="0" xfId="40" applyNumberFormat="1" applyFont="1" applyFill="1" applyBorder="1" applyAlignment="1">
      <alignment horizontal="right" wrapText="1" indent="1"/>
    </xf>
    <xf numFmtId="0" fontId="84" fillId="25" borderId="0" xfId="62" applyFont="1" applyFill="1" applyBorder="1"/>
    <xf numFmtId="165" fontId="81" fillId="24" borderId="0" xfId="58" applyNumberFormat="1" applyFont="1" applyFill="1" applyBorder="1" applyAlignment="1">
      <alignment horizontal="center" wrapText="1"/>
    </xf>
    <xf numFmtId="167" fontId="84"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2"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1" borderId="19" xfId="62" applyFont="1" applyFill="1" applyBorder="1" applyAlignment="1">
      <alignment horizontal="center" vertical="center"/>
    </xf>
    <xf numFmtId="0" fontId="0" fillId="0" borderId="18" xfId="0" applyBorder="1"/>
    <xf numFmtId="0" fontId="4" fillId="32" borderId="0" xfId="62" applyFill="1"/>
    <xf numFmtId="0" fontId="11" fillId="32" borderId="0" xfId="62" applyFont="1" applyFill="1" applyBorder="1" applyAlignment="1"/>
    <xf numFmtId="0" fontId="12" fillId="32" borderId="0" xfId="62" applyFont="1" applyFill="1" applyBorder="1" applyAlignment="1">
      <alignment horizontal="justify" vertical="top" wrapText="1"/>
    </xf>
    <xf numFmtId="0" fontId="4" fillId="32" borderId="0" xfId="62" applyFill="1" applyBorder="1"/>
    <xf numFmtId="0" fontId="101" fillId="32" borderId="0" xfId="62" applyFont="1" applyFill="1" applyBorder="1" applyAlignment="1">
      <alignment horizontal="right"/>
    </xf>
    <xf numFmtId="0" fontId="12" fillId="33" borderId="0" xfId="62" applyFont="1" applyFill="1" applyBorder="1" applyAlignment="1">
      <alignment horizontal="justify" vertical="top" wrapText="1"/>
    </xf>
    <xf numFmtId="0" fontId="4" fillId="33" borderId="0" xfId="62" applyFill="1" applyBorder="1"/>
    <xf numFmtId="0" fontId="18" fillId="33"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3" borderId="0" xfId="62" applyFill="1"/>
    <xf numFmtId="0" fontId="22" fillId="33" borderId="0" xfId="62" applyFont="1" applyFill="1" applyBorder="1" applyAlignment="1">
      <alignment horizontal="center" vertical="center"/>
    </xf>
    <xf numFmtId="0" fontId="5" fillId="33" borderId="0" xfId="62" applyFont="1" applyFill="1" applyBorder="1"/>
    <xf numFmtId="164" fontId="20" fillId="33" borderId="0" xfId="62" applyNumberFormat="1" applyFont="1" applyFill="1" applyBorder="1" applyAlignment="1">
      <alignment horizontal="center"/>
    </xf>
    <xf numFmtId="164" fontId="14" fillId="33" borderId="0" xfId="40" applyNumberFormat="1" applyFont="1" applyFill="1" applyBorder="1" applyAlignment="1">
      <alignment horizontal="center" wrapText="1"/>
    </xf>
    <xf numFmtId="164" fontId="14" fillId="34" borderId="0" xfId="40" applyNumberFormat="1" applyFont="1" applyFill="1" applyBorder="1" applyAlignment="1">
      <alignment horizontal="center" wrapText="1"/>
    </xf>
    <xf numFmtId="0" fontId="14" fillId="33" borderId="0" xfId="62" applyFont="1" applyFill="1" applyBorder="1"/>
    <xf numFmtId="0" fontId="13" fillId="33" borderId="0" xfId="62" applyFont="1" applyFill="1" applyBorder="1" applyAlignment="1">
      <alignment horizontal="center"/>
    </xf>
    <xf numFmtId="0" fontId="4" fillId="33" borderId="0" xfId="62" applyFill="1" applyAlignment="1">
      <alignment horizontal="center" vertical="center"/>
    </xf>
    <xf numFmtId="0" fontId="12" fillId="35" borderId="0" xfId="62" applyFont="1" applyFill="1" applyBorder="1" applyAlignment="1">
      <alignment horizontal="justify" vertical="top" wrapText="1"/>
    </xf>
    <xf numFmtId="0" fontId="12" fillId="36" borderId="0" xfId="62" applyFont="1" applyFill="1" applyBorder="1" applyAlignment="1">
      <alignment horizontal="justify" vertical="top" wrapText="1"/>
    </xf>
    <xf numFmtId="0" fontId="14" fillId="36" borderId="0" xfId="62" applyFont="1" applyFill="1" applyBorder="1"/>
    <xf numFmtId="0" fontId="12" fillId="36" borderId="0" xfId="62" applyFont="1" applyFill="1" applyBorder="1"/>
    <xf numFmtId="0" fontId="4" fillId="36" borderId="0" xfId="62" applyFill="1"/>
    <xf numFmtId="0" fontId="4" fillId="36" borderId="0" xfId="62" applyFill="1" applyBorder="1"/>
    <xf numFmtId="0" fontId="4" fillId="36" borderId="0" xfId="62" applyFill="1" applyAlignment="1">
      <alignment vertical="center"/>
    </xf>
    <xf numFmtId="164" fontId="14" fillId="36" borderId="0" xfId="40" applyNumberFormat="1" applyFont="1" applyFill="1" applyBorder="1" applyAlignment="1">
      <alignment horizontal="center" wrapText="1"/>
    </xf>
    <xf numFmtId="164" fontId="13" fillId="36" borderId="0" xfId="40" applyNumberFormat="1" applyFont="1" applyFill="1" applyBorder="1" applyAlignment="1">
      <alignment horizontal="left" wrapText="1"/>
    </xf>
    <xf numFmtId="0" fontId="14" fillId="36" borderId="0" xfId="62" applyFont="1" applyFill="1" applyBorder="1" applyAlignment="1">
      <alignment vertical="center"/>
    </xf>
    <xf numFmtId="164" fontId="30" fillId="36" borderId="0" xfId="40" applyNumberFormat="1" applyFont="1" applyFill="1" applyBorder="1" applyAlignment="1">
      <alignment horizontal="left" vertical="center" wrapText="1"/>
    </xf>
    <xf numFmtId="0" fontId="15" fillId="36" borderId="0" xfId="62" applyFont="1" applyFill="1" applyBorder="1"/>
    <xf numFmtId="0" fontId="14" fillId="36" borderId="0" xfId="62" applyFont="1" applyFill="1" applyBorder="1" applyAlignment="1">
      <alignment vertical="center" wrapText="1"/>
    </xf>
    <xf numFmtId="0" fontId="30" fillId="36" borderId="0" xfId="62" applyFont="1" applyFill="1" applyBorder="1" applyAlignment="1">
      <alignment vertical="center"/>
    </xf>
    <xf numFmtId="0" fontId="4" fillId="36" borderId="38" xfId="62" applyFill="1" applyBorder="1"/>
    <xf numFmtId="0" fontId="14" fillId="36" borderId="38" xfId="62" applyFont="1" applyFill="1" applyBorder="1"/>
    <xf numFmtId="0" fontId="14" fillId="36" borderId="0" xfId="62" applyFont="1" applyFill="1" applyBorder="1" applyAlignment="1">
      <alignment horizontal="justify" vertical="top"/>
    </xf>
    <xf numFmtId="0" fontId="5" fillId="36" borderId="0" xfId="62" applyFont="1" applyFill="1" applyBorder="1"/>
    <xf numFmtId="164" fontId="20" fillId="36" borderId="0" xfId="62" applyNumberFormat="1" applyFont="1" applyFill="1" applyBorder="1" applyAlignment="1">
      <alignment horizontal="center"/>
    </xf>
    <xf numFmtId="0" fontId="12" fillId="36" borderId="38" xfId="62" applyFont="1" applyFill="1" applyBorder="1" applyAlignment="1">
      <alignment horizontal="justify" vertical="top" wrapText="1"/>
    </xf>
    <xf numFmtId="0" fontId="12" fillId="36" borderId="0" xfId="62" applyFont="1" applyFill="1" applyBorder="1" applyAlignment="1">
      <alignment horizontal="justify" vertical="center" wrapText="1"/>
    </xf>
    <xf numFmtId="0" fontId="26" fillId="36" borderId="38" xfId="62" applyFont="1" applyFill="1" applyBorder="1"/>
    <xf numFmtId="0" fontId="102" fillId="38" borderId="0" xfId="62" applyFont="1" applyFill="1" applyBorder="1" applyAlignment="1">
      <alignment horizontal="center" vertical="center"/>
    </xf>
    <xf numFmtId="0" fontId="4" fillId="36" borderId="39" xfId="62" applyFill="1" applyBorder="1"/>
    <xf numFmtId="0" fontId="4" fillId="31" borderId="30" xfId="62" applyFill="1" applyBorder="1"/>
    <xf numFmtId="0" fontId="4" fillId="30" borderId="14" xfId="62" applyFill="1" applyBorder="1"/>
    <xf numFmtId="0" fontId="4" fillId="36" borderId="40" xfId="62" applyFill="1" applyBorder="1"/>
    <xf numFmtId="0" fontId="4" fillId="36"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6" borderId="0" xfId="0" applyFill="1"/>
    <xf numFmtId="0" fontId="0" fillId="36" borderId="0" xfId="0" applyFill="1" applyBorder="1"/>
    <xf numFmtId="0" fontId="14" fillId="36" borderId="0" xfId="0" applyFont="1" applyFill="1" applyBorder="1"/>
    <xf numFmtId="0" fontId="13" fillId="37"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4" fillId="26" borderId="0" xfId="51" applyFont="1" applyFill="1" applyBorder="1"/>
    <xf numFmtId="0" fontId="75" fillId="26" borderId="19" xfId="51" applyFont="1" applyFill="1" applyBorder="1"/>
    <xf numFmtId="0" fontId="69" fillId="26" borderId="19" xfId="51" applyFont="1" applyFill="1" applyBorder="1"/>
    <xf numFmtId="0" fontId="11" fillId="25" borderId="19" xfId="51" applyFont="1" applyFill="1" applyBorder="1"/>
    <xf numFmtId="0" fontId="7" fillId="25" borderId="19" xfId="51" applyFont="1" applyFill="1" applyBorder="1"/>
    <xf numFmtId="0" fontId="69" fillId="25" borderId="19" xfId="51" applyFont="1" applyFill="1" applyBorder="1"/>
    <xf numFmtId="0" fontId="81" fillId="24" borderId="0" xfId="40" applyFont="1" applyFill="1" applyBorder="1" applyAlignment="1">
      <alignment vertical="center"/>
    </xf>
    <xf numFmtId="165" fontId="81"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8" borderId="39" xfId="40" applyNumberFormat="1" applyFont="1" applyFill="1" applyBorder="1" applyAlignment="1">
      <alignment horizontal="center" wrapText="1"/>
    </xf>
    <xf numFmtId="0" fontId="14" fillId="36" borderId="0" xfId="62" applyFont="1" applyFill="1" applyBorder="1" applyAlignment="1">
      <alignment horizontal="left" vertical="center"/>
    </xf>
    <xf numFmtId="0" fontId="12" fillId="36"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39" borderId="0" xfId="40" applyFont="1" applyFill="1" applyBorder="1"/>
    <xf numFmtId="0" fontId="13" fillId="41" borderId="0" xfId="40" applyFont="1" applyFill="1" applyBorder="1"/>
    <xf numFmtId="0" fontId="13" fillId="31" borderId="0" xfId="0" applyFont="1" applyFill="1" applyBorder="1"/>
    <xf numFmtId="0" fontId="0" fillId="35" borderId="0" xfId="0" applyFill="1" applyBorder="1"/>
    <xf numFmtId="0" fontId="13" fillId="40" borderId="0" xfId="40" applyFont="1" applyFill="1" applyBorder="1"/>
    <xf numFmtId="0" fontId="14" fillId="35" borderId="0" xfId="0" applyFont="1" applyFill="1" applyBorder="1"/>
    <xf numFmtId="0" fontId="30" fillId="35" borderId="0" xfId="0" applyFont="1" applyFill="1" applyBorder="1"/>
    <xf numFmtId="0" fontId="13" fillId="35" borderId="0" xfId="0" applyFont="1" applyFill="1" applyBorder="1"/>
    <xf numFmtId="0" fontId="0" fillId="35" borderId="18" xfId="0" applyFill="1" applyBorder="1"/>
    <xf numFmtId="0" fontId="13" fillId="35" borderId="18" xfId="0" applyFont="1" applyFill="1" applyBorder="1"/>
    <xf numFmtId="0" fontId="14" fillId="35" borderId="18" xfId="0" applyFont="1" applyFill="1" applyBorder="1"/>
    <xf numFmtId="0" fontId="106" fillId="35" borderId="0" xfId="68" applyFont="1" applyFill="1" applyBorder="1" applyAlignment="1" applyProtection="1"/>
    <xf numFmtId="0" fontId="107" fillId="40" borderId="0" xfId="40" applyFont="1" applyFill="1" applyBorder="1"/>
    <xf numFmtId="0" fontId="4" fillId="29" borderId="47" xfId="62" applyFill="1" applyBorder="1"/>
    <xf numFmtId="3" fontId="81"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09" fillId="27" borderId="0" xfId="61" applyFont="1" applyFill="1" applyBorder="1" applyAlignment="1">
      <alignment horizontal="left" indent="1"/>
    </xf>
    <xf numFmtId="0" fontId="66" fillId="26" borderId="0" xfId="51" applyFont="1" applyFill="1" applyBorder="1"/>
    <xf numFmtId="0" fontId="110" fillId="26" borderId="0" xfId="51" applyFont="1" applyFill="1" applyBorder="1"/>
    <xf numFmtId="0" fontId="11" fillId="26" borderId="0" xfId="51" applyFont="1" applyFill="1" applyBorder="1"/>
    <xf numFmtId="0" fontId="107" fillId="27" borderId="0" xfId="61" applyFont="1" applyFill="1" applyBorder="1" applyAlignment="1">
      <alignment horizontal="left" indent="1"/>
    </xf>
    <xf numFmtId="0" fontId="86" fillId="26" borderId="15" xfId="62" applyFont="1" applyFill="1" applyBorder="1" applyAlignment="1">
      <alignment vertical="center"/>
    </xf>
    <xf numFmtId="3" fontId="81" fillId="24" borderId="0" xfId="40" applyNumberFormat="1" applyFont="1" applyFill="1" applyBorder="1" applyAlignment="1">
      <alignment horizontal="right" wrapText="1"/>
    </xf>
    <xf numFmtId="3" fontId="81"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6"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0" borderId="50" xfId="62" applyFont="1" applyFill="1" applyBorder="1" applyAlignment="1">
      <alignment horizontal="center" vertical="center"/>
    </xf>
    <xf numFmtId="0" fontId="11" fillId="25" borderId="0" xfId="62" applyFont="1" applyFill="1" applyBorder="1" applyAlignment="1">
      <alignment horizontal="left"/>
    </xf>
    <xf numFmtId="164" fontId="94" fillId="25" borderId="0" xfId="40" applyNumberFormat="1" applyFont="1" applyFill="1" applyBorder="1" applyAlignment="1">
      <alignment horizontal="right" wrapText="1"/>
    </xf>
    <xf numFmtId="164" fontId="94" fillId="26" borderId="0" xfId="40" applyNumberFormat="1" applyFont="1" applyFill="1" applyBorder="1" applyAlignment="1">
      <alignment horizontal="right" wrapText="1"/>
    </xf>
    <xf numFmtId="0" fontId="16" fillId="31"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3" fillId="25" borderId="0" xfId="70" applyFont="1" applyFill="1" applyBorder="1" applyAlignment="1">
      <alignment vertical="top" wrapText="1"/>
    </xf>
    <xf numFmtId="0" fontId="4" fillId="0" borderId="0" xfId="70" applyAlignment="1">
      <alignment vertical="top"/>
    </xf>
    <xf numFmtId="0" fontId="53"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1"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3"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4" fillId="25" borderId="0" xfId="70" applyFont="1" applyFill="1" applyBorder="1" applyAlignment="1">
      <alignment horizontal="left" vertical="center"/>
    </xf>
    <xf numFmtId="0" fontId="16" fillId="38"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7"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3"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4"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0"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1" fillId="25" borderId="0" xfId="62" applyFont="1" applyFill="1" applyBorder="1" applyAlignment="1">
      <alignment horizontal="left"/>
    </xf>
    <xf numFmtId="0" fontId="11"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4"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7" fillId="25" borderId="0" xfId="70" applyFont="1" applyFill="1"/>
    <xf numFmtId="0" fontId="85" fillId="25" borderId="20" xfId="70" applyFont="1" applyFill="1" applyBorder="1"/>
    <xf numFmtId="0" fontId="90" fillId="25" borderId="0" xfId="70" applyFont="1" applyFill="1" applyBorder="1" applyAlignment="1">
      <alignment horizontal="left"/>
    </xf>
    <xf numFmtId="0" fontId="31" fillId="25" borderId="0" xfId="70" applyFont="1" applyFill="1"/>
    <xf numFmtId="0" fontId="92" fillId="25" borderId="20" xfId="70" applyFont="1" applyFill="1" applyBorder="1"/>
    <xf numFmtId="3" fontId="94" fillId="26" borderId="0" xfId="70" applyNumberFormat="1" applyFont="1" applyFill="1" applyBorder="1" applyAlignment="1">
      <alignment horizontal="right"/>
    </xf>
    <xf numFmtId="0" fontId="31" fillId="0" borderId="0" xfId="70" applyFont="1"/>
    <xf numFmtId="3" fontId="7" fillId="25" borderId="0" xfId="70" applyNumberFormat="1" applyFont="1" applyFill="1" applyBorder="1"/>
    <xf numFmtId="0" fontId="82" fillId="25" borderId="20" xfId="70" applyFont="1" applyFill="1" applyBorder="1"/>
    <xf numFmtId="0" fontId="31" fillId="25" borderId="0" xfId="70" applyFont="1" applyFill="1" applyBorder="1" applyAlignment="1"/>
    <xf numFmtId="0" fontId="57" fillId="25" borderId="0" xfId="70" applyFont="1" applyFill="1" applyBorder="1" applyAlignment="1"/>
    <xf numFmtId="0" fontId="4" fillId="26" borderId="20" xfId="70" applyFill="1" applyBorder="1"/>
    <xf numFmtId="0" fontId="58"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7"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5" fontId="12" fillId="0" borderId="0" xfId="70" applyNumberFormat="1"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5"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6" fillId="0" borderId="0" xfId="0" applyFont="1"/>
    <xf numFmtId="0" fontId="69"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8"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1" fillId="26" borderId="16" xfId="0" applyFont="1" applyFill="1" applyBorder="1" applyAlignment="1">
      <alignment vertical="center"/>
    </xf>
    <xf numFmtId="0" fontId="111" fillId="26" borderId="17" xfId="0" applyFont="1" applyFill="1" applyBorder="1" applyAlignment="1">
      <alignment vertical="center"/>
    </xf>
    <xf numFmtId="164" fontId="94" fillId="25" borderId="0" xfId="0" applyNumberFormat="1" applyFont="1" applyFill="1" applyBorder="1" applyAlignment="1">
      <alignment horizontal="right"/>
    </xf>
    <xf numFmtId="164" fontId="94"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6" fillId="25" borderId="0" xfId="0" applyFont="1" applyFill="1" applyAlignment="1"/>
    <xf numFmtId="0" fontId="66" fillId="25" borderId="20" xfId="0" applyFont="1" applyFill="1" applyBorder="1" applyAlignment="1"/>
    <xf numFmtId="0" fontId="94" fillId="25" borderId="0" xfId="0" applyFont="1" applyFill="1" applyBorder="1" applyAlignment="1"/>
    <xf numFmtId="0" fontId="94" fillId="26" borderId="0" xfId="0" applyFont="1" applyFill="1" applyBorder="1" applyAlignment="1"/>
    <xf numFmtId="0" fontId="83" fillId="25" borderId="0" xfId="0" applyFont="1" applyFill="1" applyBorder="1" applyAlignment="1"/>
    <xf numFmtId="0" fontId="66" fillId="0" borderId="0" xfId="0" applyFont="1" applyAlignment="1"/>
    <xf numFmtId="0" fontId="69"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2" fillId="26" borderId="16" xfId="0" applyFont="1" applyFill="1" applyBorder="1" applyAlignment="1">
      <alignment vertical="center"/>
    </xf>
    <xf numFmtId="0" fontId="112" fillId="26" borderId="17" xfId="0" applyFont="1" applyFill="1" applyBorder="1" applyAlignment="1">
      <alignment vertical="center"/>
    </xf>
    <xf numFmtId="0" fontId="11" fillId="26" borderId="0" xfId="0" applyFont="1" applyFill="1" applyBorder="1"/>
    <xf numFmtId="0" fontId="76" fillId="25" borderId="0" xfId="0" applyFont="1" applyFill="1" applyBorder="1" applyAlignment="1">
      <alignment vertical="center"/>
    </xf>
    <xf numFmtId="0" fontId="56"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1"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1"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29"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5" fillId="35"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59"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7"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1" fillId="26" borderId="0" xfId="40" applyNumberFormat="1" applyFont="1" applyFill="1" applyBorder="1" applyAlignment="1">
      <alignment horizontal="center" wrapText="1"/>
    </xf>
    <xf numFmtId="165" fontId="99" fillId="26" borderId="0" xfId="70" applyNumberFormat="1" applyFont="1" applyFill="1" applyBorder="1"/>
    <xf numFmtId="0" fontId="11" fillId="26" borderId="0" xfId="62" applyFont="1" applyFill="1" applyBorder="1" applyAlignment="1">
      <alignment horizontal="left" indent="1"/>
    </xf>
    <xf numFmtId="0" fontId="11" fillId="26" borderId="0" xfId="62" applyFont="1" applyFill="1" applyBorder="1" applyAlignment="1"/>
    <xf numFmtId="0" fontId="78"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1"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6" fillId="26" borderId="15" xfId="70" applyFont="1" applyFill="1" applyBorder="1" applyAlignment="1">
      <alignment vertical="center"/>
    </xf>
    <xf numFmtId="0" fontId="111" fillId="26" borderId="16" xfId="70" applyFont="1" applyFill="1" applyBorder="1" applyAlignment="1">
      <alignment vertical="center"/>
    </xf>
    <xf numFmtId="0" fontId="111" fillId="26" borderId="17" xfId="70" applyFont="1" applyFill="1" applyBorder="1" applyAlignment="1">
      <alignment vertical="center"/>
    </xf>
    <xf numFmtId="0" fontId="66" fillId="25" borderId="0" xfId="70" applyFont="1" applyFill="1"/>
    <xf numFmtId="0" fontId="66" fillId="25" borderId="0" xfId="70" applyFont="1" applyFill="1" applyBorder="1"/>
    <xf numFmtId="0" fontId="69" fillId="25" borderId="19" xfId="70" applyFont="1" applyFill="1" applyBorder="1"/>
    <xf numFmtId="0" fontId="66" fillId="0" borderId="0" xfId="70" applyFont="1"/>
    <xf numFmtId="0" fontId="67" fillId="0" borderId="0" xfId="70" applyFont="1"/>
    <xf numFmtId="0" fontId="67" fillId="25" borderId="0" xfId="70" applyFont="1" applyFill="1"/>
    <xf numFmtId="0" fontId="67" fillId="25" borderId="0" xfId="70" applyFont="1" applyFill="1" applyBorder="1"/>
    <xf numFmtId="0" fontId="73" fillId="25" borderId="19" xfId="70" applyFont="1" applyFill="1" applyBorder="1"/>
    <xf numFmtId="0" fontId="67"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0"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1" fillId="26" borderId="16" xfId="70" applyFont="1" applyFill="1" applyBorder="1" applyAlignment="1">
      <alignment horizontal="center" vertical="center"/>
    </xf>
    <xf numFmtId="0" fontId="61" fillId="26" borderId="17" xfId="70" applyFont="1" applyFill="1" applyBorder="1" applyAlignment="1">
      <alignment horizontal="center" vertical="center"/>
    </xf>
    <xf numFmtId="0" fontId="17" fillId="25" borderId="0" xfId="70" applyFont="1" applyFill="1" applyBorder="1" applyAlignment="1">
      <alignment vertical="center"/>
    </xf>
    <xf numFmtId="0" fontId="61" fillId="25" borderId="0" xfId="70" applyFont="1" applyFill="1" applyBorder="1" applyAlignment="1">
      <alignment horizontal="center" vertical="center"/>
    </xf>
    <xf numFmtId="0" fontId="82" fillId="25" borderId="0" xfId="70" applyFont="1" applyFill="1"/>
    <xf numFmtId="0" fontId="82" fillId="0" borderId="0" xfId="70" applyFont="1"/>
    <xf numFmtId="0" fontId="82" fillId="0" borderId="0" xfId="70" applyFont="1" applyFill="1"/>
    <xf numFmtId="165" fontId="84"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1" fillId="25" borderId="0" xfId="70" applyFont="1" applyFill="1" applyBorder="1" applyAlignment="1">
      <alignment horizontal="center" vertical="center"/>
    </xf>
    <xf numFmtId="165" fontId="84" fillId="25" borderId="0" xfId="70" applyNumberFormat="1" applyFont="1" applyFill="1" applyBorder="1" applyAlignment="1">
      <alignment horizontal="center" vertical="center"/>
    </xf>
    <xf numFmtId="165" fontId="81" fillId="26" borderId="0" xfId="70" applyNumberFormat="1" applyFont="1" applyFill="1" applyBorder="1" applyAlignment="1">
      <alignment horizontal="right" vertical="center" wrapText="1"/>
    </xf>
    <xf numFmtId="0" fontId="85" fillId="25" borderId="0" xfId="70" applyFont="1" applyFill="1" applyAlignment="1">
      <alignment vertical="center"/>
    </xf>
    <xf numFmtId="0" fontId="85" fillId="25" borderId="20" xfId="70" applyFont="1" applyFill="1" applyBorder="1" applyAlignment="1">
      <alignment vertical="center"/>
    </xf>
    <xf numFmtId="0" fontId="85" fillId="0" borderId="0" xfId="70" applyFont="1" applyFill="1" applyBorder="1" applyAlignment="1">
      <alignment vertical="center"/>
    </xf>
    <xf numFmtId="165" fontId="81" fillId="26" borderId="0" xfId="70" applyNumberFormat="1" applyFont="1" applyFill="1" applyBorder="1" applyAlignment="1">
      <alignment horizontal="right" vertical="center"/>
    </xf>
    <xf numFmtId="0" fontId="85" fillId="0" borderId="0" xfId="70" applyFont="1" applyAlignment="1">
      <alignment vertical="center"/>
    </xf>
    <xf numFmtId="0" fontId="85"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4" fillId="25" borderId="0" xfId="70" applyNumberFormat="1" applyFont="1" applyFill="1" applyBorder="1" applyAlignment="1">
      <alignment horizontal="left" indent="1"/>
    </xf>
    <xf numFmtId="0" fontId="81" fillId="0" borderId="0" xfId="70" applyFont="1"/>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xf numFmtId="0" fontId="26" fillId="0" borderId="0" xfId="70" applyFont="1" applyFill="1"/>
    <xf numFmtId="0" fontId="81" fillId="25" borderId="0" xfId="70" applyFont="1" applyFill="1"/>
    <xf numFmtId="0" fontId="81" fillId="25" borderId="20" xfId="70" applyFont="1" applyFill="1" applyBorder="1"/>
    <xf numFmtId="49" fontId="81" fillId="25" borderId="0" xfId="70" applyNumberFormat="1" applyFont="1" applyFill="1" applyBorder="1" applyAlignment="1">
      <alignment horizontal="left" indent="1"/>
    </xf>
    <xf numFmtId="0" fontId="81" fillId="0" borderId="0" xfId="70" applyFont="1" applyFill="1"/>
    <xf numFmtId="0" fontId="66" fillId="25" borderId="20" xfId="70" applyFont="1" applyFill="1" applyBorder="1"/>
    <xf numFmtId="0" fontId="65" fillId="25" borderId="0" xfId="70" applyFont="1" applyFill="1" applyBorder="1" applyAlignment="1">
      <alignment horizontal="left"/>
    </xf>
    <xf numFmtId="0" fontId="65" fillId="25" borderId="0" xfId="70" applyFont="1" applyFill="1" applyBorder="1" applyAlignment="1">
      <alignment horizontal="justify" vertical="center"/>
    </xf>
    <xf numFmtId="165" fontId="65" fillId="25" borderId="0" xfId="70" applyNumberFormat="1" applyFont="1" applyFill="1" applyBorder="1" applyAlignment="1">
      <alignment horizontal="center" vertical="center"/>
    </xf>
    <xf numFmtId="165" fontId="65" fillId="25" borderId="0" xfId="70" applyNumberFormat="1" applyFont="1" applyFill="1" applyBorder="1" applyAlignment="1">
      <alignment horizontal="right" vertical="center" wrapText="1"/>
    </xf>
    <xf numFmtId="0" fontId="16" fillId="30"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81" fillId="25" borderId="0" xfId="70" applyFont="1" applyFill="1" applyBorder="1" applyAlignment="1">
      <alignment horizontal="left"/>
    </xf>
    <xf numFmtId="0" fontId="5" fillId="0" borderId="0" xfId="70" applyFont="1" applyAlignment="1">
      <alignment horizontal="right"/>
    </xf>
    <xf numFmtId="0" fontId="32" fillId="25" borderId="0" xfId="70" applyFont="1" applyFill="1" applyAlignment="1">
      <alignment vertical="center"/>
    </xf>
    <xf numFmtId="0" fontId="32" fillId="25" borderId="20" xfId="70" applyFont="1" applyFill="1" applyBorder="1" applyAlignment="1">
      <alignment vertical="center"/>
    </xf>
    <xf numFmtId="0" fontId="81" fillId="25" borderId="0" xfId="70" applyFont="1" applyFill="1" applyBorder="1" applyAlignment="1">
      <alignment horizontal="left" vertical="center"/>
    </xf>
    <xf numFmtId="0" fontId="90"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8"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13" fillId="25" borderId="18" xfId="70" applyFont="1" applyFill="1" applyBorder="1" applyAlignment="1">
      <alignment horizontal="right"/>
    </xf>
    <xf numFmtId="0" fontId="90" fillId="26" borderId="0" xfId="70" applyFont="1" applyFill="1" applyBorder="1" applyAlignment="1">
      <alignment horizontal="left"/>
    </xf>
    <xf numFmtId="0" fontId="31" fillId="24" borderId="0" xfId="40" applyFont="1" applyFill="1" applyBorder="1" applyAlignment="1">
      <alignment horizontal="left" vertical="top" wrapText="1"/>
    </xf>
    <xf numFmtId="3" fontId="90" fillId="26" borderId="0" xfId="70" applyNumberFormat="1" applyFont="1" applyFill="1" applyBorder="1" applyAlignment="1">
      <alignment horizontal="left"/>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1" fillId="26" borderId="0" xfId="40" applyNumberFormat="1" applyFont="1" applyFill="1" applyBorder="1" applyAlignment="1">
      <alignment horizontal="right" indent="1"/>
    </xf>
    <xf numFmtId="0" fontId="82" fillId="26" borderId="0" xfId="70" applyFont="1" applyFill="1"/>
    <xf numFmtId="165" fontId="82"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5"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1"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164" fontId="4" fillId="0" borderId="0" xfId="70" applyNumberFormat="1"/>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6"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1" fillId="25" borderId="0" xfId="70" applyFont="1" applyFill="1" applyBorder="1" applyAlignment="1"/>
    <xf numFmtId="167" fontId="32" fillId="0" borderId="0" xfId="70" applyNumberFormat="1" applyFont="1" applyBorder="1" applyAlignment="1">
      <alignment vertical="center"/>
    </xf>
    <xf numFmtId="0" fontId="81" fillId="25" borderId="20" xfId="70" applyFont="1" applyFill="1" applyBorder="1" applyAlignment="1">
      <alignment horizontal="left" indent="1"/>
    </xf>
    <xf numFmtId="0" fontId="4" fillId="44" borderId="0" xfId="70" applyFill="1" applyBorder="1"/>
    <xf numFmtId="0" fontId="14" fillId="44" borderId="0" xfId="70" applyFont="1" applyFill="1" applyBorder="1"/>
    <xf numFmtId="164" fontId="14" fillId="45" borderId="0" xfId="40" applyNumberFormat="1" applyFont="1" applyFill="1" applyBorder="1" applyAlignment="1">
      <alignment horizontal="center" wrapText="1"/>
    </xf>
    <xf numFmtId="0" fontId="7" fillId="44" borderId="0" xfId="70" applyFont="1" applyFill="1" applyBorder="1"/>
    <xf numFmtId="0" fontId="4" fillId="35" borderId="0" xfId="70" applyFill="1" applyBorder="1"/>
    <xf numFmtId="164" fontId="4" fillId="35" borderId="0" xfId="70" applyNumberFormat="1" applyFill="1" applyBorder="1"/>
    <xf numFmtId="0" fontId="18" fillId="35" borderId="0" xfId="70" applyFont="1" applyFill="1" applyBorder="1" applyAlignment="1">
      <alignment horizontal="right"/>
    </xf>
    <xf numFmtId="0" fontId="7" fillId="35" borderId="0" xfId="70" applyFont="1" applyFill="1" applyBorder="1"/>
    <xf numFmtId="0" fontId="117" fillId="0" borderId="0" xfId="70" applyFont="1" applyBorder="1" applyAlignment="1">
      <alignment vertical="center"/>
    </xf>
    <xf numFmtId="0" fontId="117" fillId="0" borderId="0" xfId="70" applyFont="1" applyBorder="1"/>
    <xf numFmtId="0" fontId="118" fillId="0" borderId="0" xfId="70" applyFont="1" applyBorder="1" applyAlignment="1">
      <alignment wrapText="1"/>
    </xf>
    <xf numFmtId="0" fontId="117" fillId="0" borderId="0" xfId="70" applyFont="1"/>
    <xf numFmtId="167" fontId="117" fillId="0" borderId="0" xfId="70" applyNumberFormat="1" applyFont="1" applyBorder="1" applyAlignment="1">
      <alignment vertical="center"/>
    </xf>
    <xf numFmtId="165" fontId="117"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7"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19" fillId="46" borderId="0" xfId="70" applyFont="1" applyFill="1" applyBorder="1"/>
    <xf numFmtId="0" fontId="119" fillId="46" borderId="0" xfId="70" applyFont="1" applyFill="1" applyBorder="1" applyAlignment="1">
      <alignment vertical="center"/>
    </xf>
    <xf numFmtId="167" fontId="81"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0" fontId="13" fillId="25" borderId="11" xfId="70" applyFont="1" applyFill="1" applyBorder="1" applyAlignment="1">
      <alignment horizontal="center"/>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7"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0" borderId="20" xfId="62" applyFont="1" applyFill="1" applyBorder="1" applyAlignment="1" applyProtection="1">
      <alignment horizontal="center" vertical="center"/>
    </xf>
    <xf numFmtId="0" fontId="81" fillId="24" borderId="0" xfId="40" applyFont="1" applyFill="1" applyBorder="1" applyProtection="1"/>
    <xf numFmtId="0" fontId="13" fillId="24" borderId="0" xfId="40" applyFont="1" applyFill="1" applyBorder="1" applyAlignment="1" applyProtection="1">
      <alignment horizontal="left"/>
    </xf>
    <xf numFmtId="165" fontId="82" fillId="0" borderId="0" xfId="70" applyNumberFormat="1" applyFont="1"/>
    <xf numFmtId="3" fontId="11" fillId="26" borderId="0" xfId="70" applyNumberFormat="1" applyFont="1" applyFill="1" applyBorder="1" applyAlignment="1">
      <alignment horizontal="right"/>
    </xf>
    <xf numFmtId="0" fontId="81" fillId="44" borderId="0" xfId="70" applyFont="1" applyFill="1" applyBorder="1" applyAlignment="1">
      <alignment horizontal="right"/>
    </xf>
    <xf numFmtId="167" fontId="81"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1"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165" fontId="14" fillId="27" borderId="0" xfId="40" applyNumberFormat="1" applyFont="1" applyFill="1" applyBorder="1" applyAlignment="1">
      <alignment horizontal="right" wrapText="1" indent="1"/>
    </xf>
    <xf numFmtId="0" fontId="57" fillId="25" borderId="0" xfId="70" applyFont="1" applyFill="1" applyAlignment="1"/>
    <xf numFmtId="0" fontId="57" fillId="0" borderId="0" xfId="70" applyFont="1" applyBorder="1" applyAlignment="1"/>
    <xf numFmtId="0" fontId="95" fillId="25" borderId="0" xfId="70" applyFont="1" applyFill="1" applyBorder="1" applyAlignment="1">
      <alignment horizontal="left"/>
    </xf>
    <xf numFmtId="0" fontId="7" fillId="25" borderId="0" xfId="70" applyFont="1" applyFill="1" applyBorder="1" applyAlignment="1"/>
    <xf numFmtId="0" fontId="57" fillId="0" borderId="0" xfId="70" applyFont="1" applyAlignment="1"/>
    <xf numFmtId="167" fontId="5" fillId="26" borderId="0" xfId="70" applyNumberFormat="1" applyFont="1" applyFill="1" applyBorder="1" applyAlignment="1">
      <alignment horizontal="right" indent="3"/>
    </xf>
    <xf numFmtId="167" fontId="107" fillId="26" borderId="0" xfId="70" applyNumberFormat="1" applyFont="1" applyFill="1" applyBorder="1" applyAlignment="1">
      <alignment horizontal="right" indent="3"/>
    </xf>
    <xf numFmtId="0" fontId="123"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4" fontId="15" fillId="0" borderId="0" xfId="62" applyNumberFormat="1" applyFont="1"/>
    <xf numFmtId="165" fontId="4" fillId="0" borderId="0" xfId="62" applyNumberFormat="1"/>
    <xf numFmtId="0" fontId="14" fillId="0" borderId="0" xfId="0" applyFont="1" applyAlignment="1">
      <alignment readingOrder="2"/>
    </xf>
    <xf numFmtId="0" fontId="14" fillId="24" borderId="0" xfId="40" applyFont="1" applyFill="1" applyBorder="1"/>
    <xf numFmtId="0" fontId="14" fillId="36" borderId="0" xfId="62" applyFont="1" applyFill="1" applyAlignment="1">
      <alignment vertical="center" wrapText="1"/>
    </xf>
    <xf numFmtId="0" fontId="102" fillId="38" borderId="0" xfId="62" applyFont="1" applyFill="1" applyBorder="1" applyAlignment="1">
      <alignment vertical="center"/>
    </xf>
    <xf numFmtId="0" fontId="5" fillId="36" borderId="0" xfId="62" applyFont="1" applyFill="1" applyAlignment="1">
      <alignment horizontal="left" vertical="center"/>
    </xf>
    <xf numFmtId="0" fontId="12" fillId="36" borderId="0" xfId="62" applyFont="1" applyFill="1" applyBorder="1" applyAlignment="1">
      <alignment horizontal="right" vertical="top" wrapText="1"/>
    </xf>
    <xf numFmtId="0" fontId="11" fillId="32" borderId="0" xfId="62" applyFont="1" applyFill="1" applyBorder="1" applyAlignment="1">
      <alignment horizontal="right"/>
    </xf>
    <xf numFmtId="0" fontId="12" fillId="32" borderId="0" xfId="62" applyFont="1" applyFill="1" applyBorder="1" applyAlignment="1">
      <alignment horizontal="right" vertical="top" wrapText="1"/>
    </xf>
    <xf numFmtId="0" fontId="12" fillId="36" borderId="38" xfId="62" applyFont="1" applyFill="1" applyBorder="1" applyAlignment="1">
      <alignment horizontal="right" vertical="top" wrapText="1"/>
    </xf>
    <xf numFmtId="0" fontId="13" fillId="36" borderId="0" xfId="62" applyFont="1" applyFill="1" applyBorder="1" applyAlignment="1">
      <alignment horizontal="right" vertical="center"/>
    </xf>
    <xf numFmtId="0" fontId="14" fillId="36" borderId="0" xfId="62" applyFont="1" applyFill="1" applyBorder="1" applyAlignment="1">
      <alignment horizontal="right" vertical="center" wrapText="1"/>
    </xf>
    <xf numFmtId="0" fontId="13" fillId="36" borderId="0" xfId="62" applyFont="1" applyFill="1" applyBorder="1" applyAlignment="1">
      <alignment horizontal="right" vertical="center" wrapText="1"/>
    </xf>
    <xf numFmtId="0" fontId="14" fillId="36" borderId="0" xfId="62" applyFont="1" applyFill="1" applyBorder="1" applyAlignment="1">
      <alignment horizontal="right" vertical="top" wrapText="1"/>
    </xf>
    <xf numFmtId="0" fontId="14" fillId="36" borderId="0" xfId="62" applyFont="1" applyFill="1" applyBorder="1" applyAlignment="1">
      <alignment horizontal="right" vertical="center"/>
    </xf>
    <xf numFmtId="0" fontId="14" fillId="36" borderId="0" xfId="62" applyFont="1" applyFill="1" applyBorder="1" applyAlignment="1">
      <alignment horizontal="right"/>
    </xf>
    <xf numFmtId="0" fontId="14" fillId="36" borderId="0" xfId="62" applyFont="1" applyFill="1" applyBorder="1" applyAlignment="1">
      <alignment horizontal="right" wrapText="1"/>
    </xf>
    <xf numFmtId="0" fontId="14" fillId="36" borderId="38" xfId="62" applyFont="1" applyFill="1" applyBorder="1" applyAlignment="1">
      <alignment horizontal="right"/>
    </xf>
    <xf numFmtId="0" fontId="4" fillId="36" borderId="0" xfId="62" applyFill="1" applyBorder="1" applyAlignment="1">
      <alignment horizontal="right" vertical="center"/>
    </xf>
    <xf numFmtId="0" fontId="4" fillId="36" borderId="0" xfId="62" applyFill="1" applyBorder="1" applyAlignment="1">
      <alignment horizontal="right"/>
    </xf>
    <xf numFmtId="164" fontId="66" fillId="0" borderId="0" xfId="0" applyNumberFormat="1" applyFont="1"/>
    <xf numFmtId="164" fontId="66" fillId="0" borderId="0" xfId="0" applyNumberFormat="1" applyFont="1" applyAlignment="1"/>
    <xf numFmtId="0" fontId="13" fillId="0" borderId="11" xfId="0" applyFont="1" applyFill="1" applyBorder="1" applyAlignment="1">
      <alignment horizontal="center"/>
    </xf>
    <xf numFmtId="164" fontId="4" fillId="0" borderId="0" xfId="70" applyNumberFormat="1" applyFill="1"/>
    <xf numFmtId="165" fontId="4" fillId="0" borderId="0" xfId="70" applyNumberFormat="1" applyFill="1" applyAlignment="1">
      <alignment vertical="center"/>
    </xf>
    <xf numFmtId="0" fontId="66" fillId="0" borderId="0" xfId="70" applyFont="1" applyFill="1"/>
    <xf numFmtId="166" fontId="4" fillId="0" borderId="0" xfId="70" applyNumberFormat="1" applyFill="1"/>
    <xf numFmtId="1" fontId="112" fillId="26" borderId="0" xfId="70" applyNumberFormat="1" applyFont="1" applyFill="1" applyBorder="1" applyAlignment="1">
      <alignment horizontal="right"/>
    </xf>
    <xf numFmtId="0" fontId="18" fillId="27" borderId="0" xfId="40" applyFont="1" applyFill="1" applyBorder="1" applyAlignment="1"/>
    <xf numFmtId="0" fontId="50" fillId="26" borderId="0" xfId="70" applyFont="1" applyFill="1"/>
    <xf numFmtId="0" fontId="18" fillId="24" borderId="19" xfId="61" applyFont="1" applyFill="1" applyBorder="1" applyAlignment="1">
      <alignment horizontal="left" wrapText="1"/>
    </xf>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08"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0" borderId="0" xfId="61" applyFont="1" applyFill="1" applyBorder="1" applyAlignment="1">
      <alignment horizontal="left"/>
    </xf>
    <xf numFmtId="167" fontId="10" fillId="35" borderId="0" xfId="70" applyNumberFormat="1" applyFont="1" applyFill="1" applyBorder="1" applyAlignment="1">
      <alignment horizontal="right" indent="3"/>
    </xf>
    <xf numFmtId="4" fontId="13" fillId="40" borderId="0" xfId="61" applyNumberFormat="1" applyFont="1" applyFill="1" applyBorder="1" applyAlignment="1">
      <alignment horizontal="right" wrapText="1" indent="4"/>
    </xf>
    <xf numFmtId="4" fontId="107" fillId="27" borderId="0" xfId="61" applyNumberFormat="1" applyFont="1" applyFill="1" applyBorder="1" applyAlignment="1">
      <alignment horizontal="right" wrapText="1" indent="4"/>
    </xf>
    <xf numFmtId="165" fontId="124" fillId="27" borderId="0" xfId="61" applyNumberFormat="1" applyFont="1" applyFill="1" applyBorder="1" applyAlignment="1">
      <alignment horizontal="center" wrapText="1"/>
    </xf>
    <xf numFmtId="165" fontId="66" fillId="0" borderId="0" xfId="70" applyNumberFormat="1" applyFont="1" applyFill="1"/>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50" fillId="0" borderId="0" xfId="70" applyFont="1" applyProtection="1">
      <protection locked="0"/>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65" fontId="10"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0" fontId="14" fillId="40" borderId="0" xfId="61" applyFont="1" applyFill="1" applyBorder="1" applyAlignment="1">
      <alignment horizontal="left" indent="1"/>
    </xf>
    <xf numFmtId="3" fontId="18" fillId="40" borderId="0" xfId="61" applyNumberFormat="1" applyFont="1" applyFill="1" applyBorder="1" applyAlignment="1">
      <alignment horizontal="center" wrapText="1"/>
    </xf>
    <xf numFmtId="0" fontId="14" fillId="40" borderId="0" xfId="61" applyFont="1" applyFill="1" applyBorder="1" applyAlignment="1"/>
    <xf numFmtId="1" fontId="55" fillId="0" borderId="0" xfId="70" applyNumberFormat="1" applyFont="1"/>
    <xf numFmtId="0" fontId="50" fillId="25" borderId="0" xfId="70" applyFont="1" applyFill="1" applyProtection="1">
      <protection locked="0"/>
    </xf>
    <xf numFmtId="49" fontId="14" fillId="25" borderId="0" xfId="62" applyNumberFormat="1" applyFont="1" applyFill="1" applyBorder="1" applyAlignment="1">
      <alignment horizontal="right"/>
    </xf>
    <xf numFmtId="0" fontId="5" fillId="0" borderId="0" xfId="178" applyFont="1"/>
    <xf numFmtId="0" fontId="5" fillId="0" borderId="0" xfId="178" applyFont="1" applyAlignment="1">
      <alignment horizontal="right"/>
    </xf>
    <xf numFmtId="0" fontId="4" fillId="0" borderId="0" xfId="178" applyFont="1"/>
    <xf numFmtId="0" fontId="13" fillId="26" borderId="63" xfId="70" applyFont="1" applyFill="1" applyBorder="1" applyAlignment="1"/>
    <xf numFmtId="0" fontId="4" fillId="26" borderId="0" xfId="62" applyFill="1"/>
    <xf numFmtId="0" fontId="55"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5" fontId="62" fillId="26" borderId="0" xfId="62" applyNumberFormat="1" applyFont="1" applyFill="1" applyBorder="1" applyAlignment="1">
      <alignment horizontal="right" vertical="center" wrapText="1"/>
    </xf>
    <xf numFmtId="0" fontId="18" fillId="25" borderId="0" xfId="62" applyFont="1" applyFill="1" applyBorder="1" applyAlignment="1">
      <alignment horizontal="right"/>
    </xf>
    <xf numFmtId="2" fontId="51" fillId="26" borderId="0" xfId="70" applyNumberFormat="1" applyFont="1" applyFill="1" applyBorder="1" applyAlignment="1">
      <alignment horizontal="center"/>
    </xf>
    <xf numFmtId="0" fontId="7" fillId="0" borderId="0" xfId="0" applyFont="1"/>
    <xf numFmtId="0" fontId="7" fillId="0" borderId="0" xfId="0" applyFont="1" applyAlignment="1">
      <alignment vertical="center"/>
    </xf>
    <xf numFmtId="0" fontId="128" fillId="0" borderId="0" xfId="179" applyFont="1"/>
    <xf numFmtId="0" fontId="59" fillId="0" borderId="0" xfId="0" applyFont="1"/>
    <xf numFmtId="17" fontId="128" fillId="0" borderId="0" xfId="179" applyNumberFormat="1" applyFont="1"/>
    <xf numFmtId="4" fontId="128" fillId="0" borderId="0" xfId="179" applyNumberFormat="1" applyFont="1"/>
    <xf numFmtId="0" fontId="12" fillId="25" borderId="0" xfId="0" applyFont="1" applyFill="1" applyBorder="1" applyAlignment="1">
      <alignment horizontal="left"/>
    </xf>
    <xf numFmtId="165" fontId="55" fillId="0" borderId="0" xfId="0" applyNumberFormat="1" applyFont="1"/>
    <xf numFmtId="2" fontId="0" fillId="0" borderId="0" xfId="0" applyNumberFormat="1"/>
    <xf numFmtId="2" fontId="0" fillId="0" borderId="0" xfId="0" applyNumberFormat="1" applyAlignment="1">
      <alignment vertical="center"/>
    </xf>
    <xf numFmtId="2" fontId="55"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0" xfId="0" applyFont="1" applyFill="1" applyBorder="1" applyAlignment="1">
      <alignment horizontal="center"/>
    </xf>
    <xf numFmtId="0" fontId="13" fillId="25" borderId="0" xfId="0" applyFont="1" applyFill="1" applyBorder="1" applyAlignment="1">
      <alignment horizontal="center"/>
    </xf>
    <xf numFmtId="3" fontId="15" fillId="0" borderId="0" xfId="70" applyNumberFormat="1" applyFont="1"/>
    <xf numFmtId="0" fontId="91" fillId="26" borderId="0" xfId="62" applyFont="1" applyFill="1" applyBorder="1" applyAlignment="1">
      <alignment horizontal="center" vertical="center"/>
    </xf>
    <xf numFmtId="1" fontId="81" fillId="25" borderId="0" xfId="62" applyNumberFormat="1" applyFont="1" applyFill="1" applyBorder="1" applyAlignment="1">
      <alignment horizontal="right"/>
    </xf>
    <xf numFmtId="3" fontId="81" fillId="25" borderId="0" xfId="62" applyNumberFormat="1" applyFont="1" applyFill="1" applyBorder="1" applyAlignment="1">
      <alignment horizontal="right"/>
    </xf>
    <xf numFmtId="0" fontId="55" fillId="0" borderId="0" xfId="62" applyFont="1" applyFill="1" applyBorder="1"/>
    <xf numFmtId="0" fontId="66"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6" fillId="0" borderId="0" xfId="62" applyFont="1" applyFill="1" applyBorder="1" applyAlignment="1">
      <alignment vertical="center"/>
    </xf>
    <xf numFmtId="0" fontId="55"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1"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69" fillId="26" borderId="0" xfId="62" applyFont="1" applyFill="1" applyBorder="1" applyAlignment="1">
      <alignment horizontal="left" vertical="center" indent="1"/>
    </xf>
    <xf numFmtId="0" fontId="67" fillId="26" borderId="0" xfId="62" applyFont="1" applyFill="1" applyBorder="1" applyAlignment="1">
      <alignment vertical="center"/>
    </xf>
    <xf numFmtId="0" fontId="66"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6" fillId="26" borderId="0" xfId="62" applyFont="1" applyFill="1" applyBorder="1"/>
    <xf numFmtId="1" fontId="81" fillId="25" borderId="0" xfId="62" applyNumberFormat="1" applyFont="1" applyFill="1" applyBorder="1" applyAlignment="1">
      <alignment horizontal="center"/>
    </xf>
    <xf numFmtId="3" fontId="81"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1"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1"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81" fillId="26" borderId="0" xfId="62" applyNumberFormat="1" applyFont="1" applyFill="1" applyBorder="1" applyAlignment="1"/>
    <xf numFmtId="3" fontId="81" fillId="26" borderId="0" xfId="62" applyNumberFormat="1" applyFont="1" applyFill="1" applyBorder="1" applyAlignment="1"/>
    <xf numFmtId="1" fontId="13" fillId="26" borderId="64" xfId="0" applyNumberFormat="1" applyFont="1" applyFill="1" applyBorder="1" applyAlignment="1">
      <alignment horizontal="center"/>
    </xf>
    <xf numFmtId="1" fontId="81"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1"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81"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7"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86" fillId="26" borderId="66" xfId="0" applyFont="1" applyFill="1" applyBorder="1" applyAlignment="1">
      <alignment horizontal="left" vertical="center" wrapText="1"/>
    </xf>
    <xf numFmtId="0" fontId="86"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94" fillId="26" borderId="0" xfId="62" applyFont="1" applyFill="1" applyAlignment="1">
      <alignment horizontal="center"/>
    </xf>
    <xf numFmtId="0" fontId="81" fillId="26" borderId="0" xfId="62" applyFont="1" applyFill="1"/>
    <xf numFmtId="0" fontId="98" fillId="25" borderId="24" xfId="62" applyFont="1" applyFill="1" applyBorder="1" applyAlignment="1">
      <alignment horizontal="left" vertical="center" indent="1"/>
    </xf>
    <xf numFmtId="0" fontId="111" fillId="25" borderId="26" xfId="62" applyFont="1" applyFill="1" applyBorder="1" applyAlignment="1">
      <alignment vertical="center"/>
    </xf>
    <xf numFmtId="0" fontId="111"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165" fontId="4" fillId="0" borderId="0" xfId="70" applyNumberFormat="1" applyFill="1"/>
    <xf numFmtId="0" fontId="4" fillId="0" borderId="0" xfId="0" applyFont="1"/>
    <xf numFmtId="175" fontId="18" fillId="36" borderId="0" xfId="62" applyNumberFormat="1" applyFont="1" applyFill="1" applyAlignment="1">
      <alignment horizontal="right" vertical="center" wrapText="1"/>
    </xf>
    <xf numFmtId="0" fontId="14" fillId="25" borderId="0" xfId="70" applyNumberFormat="1" applyFont="1" applyFill="1" applyBorder="1" applyAlignment="1">
      <alignment horizontal="righ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6"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4"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81" fillId="25" borderId="0" xfId="70" applyFont="1" applyFill="1" applyBorder="1" applyAlignment="1">
      <alignment horizontal="left"/>
    </xf>
    <xf numFmtId="0" fontId="81"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0" fontId="18" fillId="24" borderId="0" xfId="40" applyFont="1" applyFill="1" applyBorder="1" applyAlignment="1" applyProtection="1">
      <alignment horizontal="left"/>
    </xf>
    <xf numFmtId="0" fontId="13" fillId="26" borderId="68" xfId="70" applyFont="1" applyFill="1" applyBorder="1" applyAlignment="1">
      <alignment horizontal="center"/>
    </xf>
    <xf numFmtId="1" fontId="66" fillId="0" borderId="0" xfId="62" applyNumberFormat="1" applyFont="1"/>
    <xf numFmtId="0" fontId="18" fillId="26" borderId="0" xfId="70" applyFont="1" applyFill="1" applyBorder="1" applyAlignment="1">
      <alignment vertical="top"/>
    </xf>
    <xf numFmtId="178" fontId="4" fillId="0" borderId="0" xfId="70" applyNumberFormat="1" applyFill="1"/>
    <xf numFmtId="0" fontId="13" fillId="25" borderId="12" xfId="62" applyFont="1" applyFill="1" applyBorder="1" applyAlignment="1">
      <alignment horizontal="center"/>
    </xf>
    <xf numFmtId="49" fontId="13" fillId="25" borderId="12" xfId="62" applyNumberFormat="1" applyFont="1" applyFill="1" applyBorder="1" applyAlignment="1">
      <alignment horizontal="center" vertical="center" wrapText="1"/>
    </xf>
    <xf numFmtId="0" fontId="13" fillId="25" borderId="12" xfId="62" applyFont="1" applyFill="1" applyBorder="1" applyAlignment="1">
      <alignment horizontal="center"/>
    </xf>
    <xf numFmtId="167" fontId="81" fillId="25" borderId="0" xfId="62" applyNumberFormat="1" applyFont="1" applyFill="1" applyBorder="1" applyAlignment="1">
      <alignment horizontal="right" indent="2"/>
    </xf>
    <xf numFmtId="167" fontId="14" fillId="24" borderId="0" xfId="40" applyNumberFormat="1" applyFont="1" applyFill="1" applyBorder="1" applyAlignment="1">
      <alignment horizontal="right" wrapText="1" indent="2"/>
    </xf>
    <xf numFmtId="167" fontId="14" fillId="26" borderId="0" xfId="62" applyNumberFormat="1" applyFont="1" applyFill="1" applyBorder="1" applyAlignment="1">
      <alignment horizontal="right" indent="2"/>
    </xf>
    <xf numFmtId="0" fontId="13" fillId="25" borderId="57" xfId="62" applyFont="1" applyFill="1" applyBorder="1" applyAlignment="1">
      <alignment horizontal="center"/>
    </xf>
    <xf numFmtId="1" fontId="14" fillId="0" borderId="0" xfId="63" applyNumberFormat="1" applyFont="1" applyBorder="1" applyAlignment="1">
      <alignment horizontal="center" vertical="center" wrapText="1"/>
    </xf>
    <xf numFmtId="3" fontId="92" fillId="25" borderId="0" xfId="63" applyNumberFormat="1" applyFont="1" applyFill="1" applyBorder="1" applyAlignment="1">
      <alignment horizontal="right" vertical="center"/>
    </xf>
    <xf numFmtId="0" fontId="8" fillId="25" borderId="19" xfId="63" applyFont="1" applyFill="1" applyBorder="1" applyAlignment="1">
      <alignment horizontal="right" vertical="center"/>
    </xf>
    <xf numFmtId="0" fontId="92" fillId="25" borderId="0" xfId="63" applyFont="1" applyFill="1" applyBorder="1" applyAlignment="1">
      <alignment horizontal="left" vertical="top" wrapText="1"/>
    </xf>
    <xf numFmtId="0" fontId="54" fillId="25" borderId="19" xfId="63" applyFont="1" applyFill="1" applyBorder="1"/>
    <xf numFmtId="0" fontId="13" fillId="25" borderId="0" xfId="63" applyFont="1" applyFill="1" applyBorder="1" applyAlignment="1">
      <alignment horizontal="center" vertical="center" wrapText="1"/>
    </xf>
    <xf numFmtId="0" fontId="50" fillId="25" borderId="0" xfId="63" applyFont="1" applyFill="1" applyBorder="1"/>
    <xf numFmtId="1" fontId="13" fillId="0" borderId="0" xfId="63" applyNumberFormat="1" applyFont="1" applyBorder="1" applyAlignment="1">
      <alignment horizontal="center" vertical="center" wrapText="1"/>
    </xf>
    <xf numFmtId="0" fontId="13" fillId="0" borderId="0" xfId="63" applyFont="1" applyBorder="1" applyAlignment="1">
      <alignment horizontal="center" vertical="center" wrapText="1"/>
    </xf>
    <xf numFmtId="0" fontId="31" fillId="25" borderId="0" xfId="63" applyFont="1" applyFill="1" applyBorder="1" applyAlignment="1"/>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1" fillId="25" borderId="0" xfId="78" applyFont="1" applyFill="1" applyBorder="1" applyAlignment="1">
      <alignment horizontal="left" vertical="center"/>
    </xf>
    <xf numFmtId="0" fontId="11" fillId="25" borderId="23" xfId="70" applyFont="1" applyFill="1" applyBorder="1" applyAlignment="1">
      <alignment horizontal="left"/>
    </xf>
    <xf numFmtId="0" fontId="11" fillId="25" borderId="0" xfId="70" applyFont="1" applyFill="1" applyBorder="1" applyAlignment="1">
      <alignment horizontal="left"/>
    </xf>
    <xf numFmtId="167" fontId="81" fillId="25" borderId="0" xfId="70" applyNumberFormat="1" applyFont="1" applyFill="1" applyBorder="1" applyAlignment="1">
      <alignment horizontal="right" vertical="center" wrapText="1" indent="2"/>
    </xf>
    <xf numFmtId="167" fontId="10" fillId="25" borderId="0" xfId="70" applyNumberFormat="1" applyFont="1" applyFill="1" applyBorder="1" applyAlignment="1">
      <alignment horizontal="right" vertical="center" wrapText="1" indent="2"/>
    </xf>
    <xf numFmtId="167" fontId="5" fillId="25"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indent="2"/>
    </xf>
    <xf numFmtId="165" fontId="5" fillId="26" borderId="0" xfId="70" applyNumberFormat="1" applyFont="1" applyFill="1" applyBorder="1" applyAlignment="1">
      <alignment horizontal="right" vertical="center" indent="2"/>
    </xf>
    <xf numFmtId="0" fontId="13" fillId="25" borderId="49" xfId="70" applyFont="1" applyFill="1" applyBorder="1" applyAlignment="1">
      <alignment horizontal="center" vertical="center" wrapText="1"/>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5" fillId="0" borderId="0" xfId="70" applyFont="1" applyFill="1" applyAlignment="1">
      <alignment vertical="center"/>
    </xf>
    <xf numFmtId="0" fontId="5" fillId="0" borderId="0" xfId="70" applyFont="1" applyFill="1" applyAlignment="1">
      <alignment vertical="top"/>
    </xf>
    <xf numFmtId="0" fontId="7" fillId="0" borderId="0" xfId="0" applyFont="1" applyFill="1" applyBorder="1"/>
    <xf numFmtId="0" fontId="66" fillId="0" borderId="0" xfId="0" applyFont="1" applyFill="1" applyAlignment="1"/>
    <xf numFmtId="0" fontId="4" fillId="0" borderId="0" xfId="70" applyNumberFormat="1" applyFill="1"/>
    <xf numFmtId="171" fontId="81" fillId="26" borderId="49" xfId="70" applyNumberFormat="1" applyFont="1" applyFill="1" applyBorder="1" applyAlignment="1">
      <alignment horizontal="right" vertical="center" wrapText="1"/>
    </xf>
    <xf numFmtId="165" fontId="81" fillId="26" borderId="49" xfId="70" applyNumberFormat="1" applyFont="1" applyFill="1" applyBorder="1" applyAlignment="1">
      <alignment horizontal="right" vertical="center" wrapText="1" indent="2"/>
    </xf>
    <xf numFmtId="3" fontId="81" fillId="26" borderId="0" xfId="70" applyNumberFormat="1" applyFont="1" applyFill="1" applyBorder="1" applyAlignment="1">
      <alignment horizontal="right" vertical="center" wrapText="1"/>
    </xf>
    <xf numFmtId="3" fontId="10" fillId="26" borderId="0" xfId="70" applyNumberFormat="1" applyFont="1" applyFill="1" applyBorder="1" applyAlignment="1">
      <alignment horizontal="right" vertical="center" wrapText="1"/>
    </xf>
    <xf numFmtId="3"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wrapText="1"/>
    </xf>
    <xf numFmtId="171"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xf>
    <xf numFmtId="171" fontId="5" fillId="26" borderId="0" xfId="70" applyNumberFormat="1" applyFont="1" applyFill="1" applyBorder="1" applyAlignment="1">
      <alignment horizontal="right" vertical="center"/>
    </xf>
    <xf numFmtId="0" fontId="10" fillId="26" borderId="0" xfId="70" applyFont="1" applyFill="1" applyBorder="1" applyAlignment="1">
      <alignment horizontal="right" vertical="center"/>
    </xf>
    <xf numFmtId="49" fontId="89" fillId="36" borderId="0" xfId="62" applyNumberFormat="1" applyFont="1" applyFill="1" applyBorder="1" applyAlignment="1">
      <alignment horizontal="left" vertical="center"/>
    </xf>
    <xf numFmtId="49" fontId="60" fillId="24" borderId="0" xfId="40" applyNumberFormat="1" applyFont="1" applyFill="1" applyBorder="1" applyAlignment="1">
      <alignment horizontal="left" readingOrder="1"/>
    </xf>
    <xf numFmtId="0" fontId="0" fillId="25" borderId="0" xfId="0" applyFill="1" applyBorder="1" applyProtection="1"/>
    <xf numFmtId="0" fontId="0" fillId="25" borderId="18" xfId="0" applyFill="1" applyBorder="1" applyProtection="1"/>
    <xf numFmtId="0" fontId="15"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0" borderId="0" xfId="0" applyFill="1" applyProtection="1">
      <protection locked="0"/>
    </xf>
    <xf numFmtId="0" fontId="0" fillId="25" borderId="22" xfId="0" applyFill="1" applyBorder="1" applyProtection="1"/>
    <xf numFmtId="0" fontId="0" fillId="25" borderId="20" xfId="0" applyFill="1" applyBorder="1" applyProtection="1"/>
    <xf numFmtId="0" fontId="0" fillId="0" borderId="0" xfId="0" applyBorder="1" applyProtection="1"/>
    <xf numFmtId="0" fontId="70"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0" fillId="0" borderId="0" xfId="0" applyAlignment="1" applyProtection="1">
      <alignment vertical="center"/>
      <protection locked="0"/>
    </xf>
    <xf numFmtId="0" fontId="15" fillId="25" borderId="20" xfId="0" applyFont="1" applyFill="1" applyBorder="1" applyProtection="1"/>
    <xf numFmtId="0" fontId="13" fillId="25" borderId="0" xfId="0" applyFont="1" applyFill="1" applyBorder="1" applyAlignment="1" applyProtection="1">
      <alignment horizontal="center" vertical="center"/>
    </xf>
    <xf numFmtId="0" fontId="13" fillId="25" borderId="13" xfId="0" applyFont="1" applyFill="1" applyBorder="1" applyAlignment="1" applyProtection="1">
      <alignment horizontal="right" vertical="center"/>
    </xf>
    <xf numFmtId="0" fontId="13" fillId="25" borderId="13" xfId="0" applyFont="1" applyFill="1" applyBorder="1" applyAlignment="1" applyProtection="1">
      <alignment horizontal="center" vertical="center"/>
    </xf>
    <xf numFmtId="0" fontId="13" fillId="25" borderId="13" xfId="0" applyFont="1" applyFill="1" applyBorder="1" applyAlignment="1" applyProtection="1">
      <alignment vertical="center"/>
    </xf>
    <xf numFmtId="0" fontId="13" fillId="25" borderId="13" xfId="0" applyFont="1" applyFill="1" applyBorder="1" applyAlignment="1" applyProtection="1">
      <alignment horizontal="center"/>
    </xf>
    <xf numFmtId="0" fontId="13" fillId="25" borderId="13" xfId="0" applyFont="1" applyFill="1" applyBorder="1" applyAlignment="1" applyProtection="1">
      <alignment horizontal="right"/>
    </xf>
    <xf numFmtId="0" fontId="13" fillId="25" borderId="13" xfId="0" applyFont="1" applyFill="1" applyBorder="1" applyAlignment="1" applyProtection="1"/>
    <xf numFmtId="0" fontId="12" fillId="25" borderId="0" xfId="0" applyFont="1" applyFill="1" applyBorder="1" applyProtection="1"/>
    <xf numFmtId="0" fontId="66" fillId="25" borderId="0" xfId="0" applyFont="1" applyFill="1" applyProtection="1"/>
    <xf numFmtId="0" fontId="66" fillId="25" borderId="20" xfId="0" applyFont="1" applyFill="1" applyBorder="1" applyProtection="1"/>
    <xf numFmtId="0" fontId="66" fillId="0" borderId="0" xfId="0" applyFont="1" applyProtection="1">
      <protection locked="0"/>
    </xf>
    <xf numFmtId="0" fontId="15" fillId="25" borderId="0" xfId="0" applyFont="1" applyFill="1" applyBorder="1" applyProtection="1"/>
    <xf numFmtId="0" fontId="7" fillId="25" borderId="0" xfId="0" applyFont="1" applyFill="1" applyBorder="1" applyProtection="1"/>
    <xf numFmtId="0" fontId="15" fillId="0" borderId="0" xfId="0" applyFont="1" applyBorder="1" applyProtection="1"/>
    <xf numFmtId="165" fontId="0" fillId="0" borderId="0" xfId="0" applyNumberFormat="1" applyProtection="1">
      <protection locked="0"/>
    </xf>
    <xf numFmtId="0" fontId="69" fillId="25" borderId="0" xfId="0" applyFont="1" applyFill="1" applyBorder="1" applyProtection="1"/>
    <xf numFmtId="0" fontId="67" fillId="25" borderId="0" xfId="0" applyFont="1" applyFill="1" applyProtection="1"/>
    <xf numFmtId="0" fontId="73" fillId="25" borderId="0" xfId="0" applyFont="1" applyFill="1" applyBorder="1" applyProtection="1"/>
    <xf numFmtId="0" fontId="67" fillId="0" borderId="0" xfId="0" applyFont="1" applyProtection="1">
      <protection locked="0"/>
    </xf>
    <xf numFmtId="0" fontId="18" fillId="0" borderId="0" xfId="0" applyFont="1" applyBorder="1" applyAlignment="1" applyProtection="1"/>
    <xf numFmtId="0" fontId="0" fillId="25" borderId="0" xfId="0" applyFill="1" applyBorder="1" applyAlignment="1" applyProtection="1">
      <alignment vertical="center"/>
    </xf>
    <xf numFmtId="0" fontId="50" fillId="25" borderId="0" xfId="0" applyFont="1" applyFill="1" applyProtection="1"/>
    <xf numFmtId="0" fontId="50" fillId="25" borderId="20" xfId="0" applyFont="1" applyFill="1" applyBorder="1" applyProtection="1"/>
    <xf numFmtId="0" fontId="8" fillId="25" borderId="0" xfId="0" applyFont="1" applyFill="1" applyBorder="1" applyProtection="1"/>
    <xf numFmtId="0" fontId="50" fillId="0" borderId="0" xfId="0" applyFont="1" applyProtection="1">
      <protection locked="0"/>
    </xf>
    <xf numFmtId="167" fontId="14" fillId="26" borderId="0" xfId="0" applyNumberFormat="1" applyFont="1" applyFill="1" applyBorder="1" applyAlignment="1" applyProtection="1">
      <alignment horizontal="right"/>
      <protection locked="0"/>
    </xf>
    <xf numFmtId="0" fontId="31" fillId="25" borderId="0" xfId="0" applyFont="1" applyFill="1" applyBorder="1" applyProtection="1"/>
    <xf numFmtId="0" fontId="87" fillId="25" borderId="0" xfId="0" applyFont="1" applyFill="1" applyBorder="1" applyAlignment="1" applyProtection="1">
      <alignment horizontal="left" vertical="center"/>
    </xf>
    <xf numFmtId="1" fontId="14" fillId="25" borderId="0" xfId="0" applyNumberFormat="1" applyFont="1" applyFill="1" applyBorder="1" applyAlignment="1" applyProtection="1">
      <alignment horizontal="center"/>
    </xf>
    <xf numFmtId="3" fontId="14" fillId="25" borderId="0" xfId="0" applyNumberFormat="1" applyFont="1" applyFill="1" applyBorder="1" applyAlignment="1" applyProtection="1">
      <alignment horizontal="center"/>
    </xf>
    <xf numFmtId="0" fontId="23" fillId="0" borderId="0" xfId="0" applyFont="1" applyProtection="1">
      <protection locked="0"/>
    </xf>
    <xf numFmtId="0" fontId="23" fillId="0" borderId="0" xfId="0" applyFont="1" applyFill="1" applyProtection="1">
      <protection locked="0"/>
    </xf>
    <xf numFmtId="0" fontId="5" fillId="0" borderId="0" xfId="0" applyFont="1" applyFill="1" applyProtection="1">
      <protection locked="0"/>
    </xf>
    <xf numFmtId="0" fontId="11" fillId="25" borderId="22" xfId="0" applyFont="1" applyFill="1" applyBorder="1" applyAlignment="1" applyProtection="1">
      <alignment horizontal="left"/>
    </xf>
    <xf numFmtId="0" fontId="18" fillId="25" borderId="22" xfId="0" applyFont="1" applyFill="1" applyBorder="1" applyProtection="1"/>
    <xf numFmtId="0" fontId="50"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3" fillId="25" borderId="0" xfId="0" applyFont="1" applyFill="1" applyBorder="1" applyAlignment="1" applyProtection="1">
      <alignment horizontal="center"/>
    </xf>
    <xf numFmtId="0" fontId="0" fillId="25" borderId="0" xfId="0" applyFill="1" applyBorder="1" applyAlignment="1" applyProtection="1">
      <alignment vertical="justify"/>
    </xf>
    <xf numFmtId="0" fontId="7" fillId="25" borderId="19" xfId="0" applyFont="1" applyFill="1" applyBorder="1" applyProtection="1"/>
    <xf numFmtId="0" fontId="68" fillId="25" borderId="0" xfId="0" applyFont="1" applyFill="1" applyBorder="1" applyProtection="1"/>
    <xf numFmtId="0" fontId="69" fillId="25" borderId="19" xfId="0" applyFont="1" applyFill="1" applyBorder="1" applyProtection="1"/>
    <xf numFmtId="0" fontId="5" fillId="25" borderId="0" xfId="0" applyFont="1" applyFill="1" applyBorder="1" applyProtection="1"/>
    <xf numFmtId="0" fontId="15" fillId="25" borderId="0" xfId="0" applyFont="1" applyFill="1" applyProtection="1"/>
    <xf numFmtId="0" fontId="14" fillId="25" borderId="0" xfId="0" applyFont="1" applyFill="1" applyBorder="1" applyProtection="1"/>
    <xf numFmtId="0" fontId="12" fillId="25" borderId="19" xfId="0" applyFont="1" applyFill="1" applyBorder="1" applyProtection="1"/>
    <xf numFmtId="0" fontId="15" fillId="0" borderId="0" xfId="0" applyFont="1" applyProtection="1">
      <protection locked="0"/>
    </xf>
    <xf numFmtId="0" fontId="13" fillId="25" borderId="0" xfId="0" applyFont="1" applyFill="1" applyBorder="1" applyAlignment="1" applyProtection="1">
      <alignment horizontal="left"/>
    </xf>
    <xf numFmtId="0" fontId="8" fillId="25" borderId="19" xfId="0" applyFont="1" applyFill="1" applyBorder="1" applyProtection="1"/>
    <xf numFmtId="165" fontId="14" fillId="25" borderId="0" xfId="0" applyNumberFormat="1" applyFont="1" applyFill="1" applyBorder="1" applyAlignment="1" applyProtection="1">
      <alignment horizontal="center"/>
    </xf>
    <xf numFmtId="165" fontId="5" fillId="25" borderId="0" xfId="0" applyNumberFormat="1" applyFont="1" applyFill="1" applyBorder="1" applyAlignment="1" applyProtection="1">
      <alignment horizontal="center"/>
    </xf>
    <xf numFmtId="0" fontId="66" fillId="25" borderId="0" xfId="0" applyFont="1" applyFill="1" applyBorder="1" applyProtection="1"/>
    <xf numFmtId="167" fontId="81" fillId="26" borderId="0" xfId="0" applyNumberFormat="1" applyFont="1" applyFill="1" applyBorder="1" applyAlignment="1" applyProtection="1">
      <alignment horizontal="right"/>
    </xf>
    <xf numFmtId="167" fontId="13" fillId="26" borderId="0" xfId="0" applyNumberFormat="1" applyFont="1" applyFill="1" applyBorder="1" applyAlignment="1" applyProtection="1">
      <alignment horizontal="right"/>
    </xf>
    <xf numFmtId="167" fontId="14" fillId="26" borderId="0" xfId="0" applyNumberFormat="1" applyFont="1" applyFill="1" applyBorder="1" applyAlignment="1" applyProtection="1">
      <alignment horizontal="right"/>
    </xf>
    <xf numFmtId="169" fontId="65" fillId="25" borderId="0" xfId="0" applyNumberFormat="1" applyFont="1" applyFill="1" applyBorder="1" applyAlignment="1" applyProtection="1">
      <alignment horizontal="center"/>
    </xf>
    <xf numFmtId="165" fontId="126" fillId="25" borderId="0" xfId="0" applyNumberFormat="1" applyFont="1" applyFill="1" applyBorder="1" applyAlignment="1" applyProtection="1">
      <alignment horizontal="center"/>
    </xf>
    <xf numFmtId="165" fontId="18" fillId="25" borderId="0" xfId="0" applyNumberFormat="1" applyFont="1" applyFill="1" applyBorder="1" applyAlignment="1" applyProtection="1">
      <alignment horizontal="right"/>
    </xf>
    <xf numFmtId="0" fontId="50" fillId="25" borderId="0" xfId="0" applyFont="1" applyFill="1" applyBorder="1" applyProtection="1"/>
    <xf numFmtId="0" fontId="16" fillId="30" borderId="19" xfId="0" applyFont="1" applyFill="1" applyBorder="1" applyAlignment="1" applyProtection="1">
      <alignment horizontal="center" vertical="center"/>
    </xf>
    <xf numFmtId="0" fontId="5" fillId="0" borderId="0" xfId="0" applyFont="1" applyProtection="1">
      <protection locked="0"/>
    </xf>
    <xf numFmtId="0" fontId="0" fillId="0" borderId="0" xfId="0" applyProtection="1"/>
    <xf numFmtId="0" fontId="0" fillId="0" borderId="0" xfId="0" applyFill="1" applyBorder="1" applyProtection="1">
      <protection locked="0"/>
    </xf>
    <xf numFmtId="0" fontId="11" fillId="25" borderId="23" xfId="0" applyFont="1" applyFill="1" applyBorder="1" applyAlignment="1" applyProtection="1">
      <alignment horizontal="left"/>
    </xf>
    <xf numFmtId="0" fontId="11" fillId="25" borderId="20" xfId="0" applyFont="1" applyFill="1" applyBorder="1" applyAlignment="1" applyProtection="1">
      <alignment horizontal="left"/>
    </xf>
    <xf numFmtId="0" fontId="18" fillId="0" borderId="0" xfId="0" applyFont="1" applyBorder="1" applyAlignment="1" applyProtection="1">
      <alignment vertical="center"/>
    </xf>
    <xf numFmtId="0" fontId="11" fillId="25" borderId="0" xfId="0" applyFont="1" applyFill="1" applyBorder="1" applyAlignment="1" applyProtection="1">
      <alignment horizontal="left"/>
    </xf>
    <xf numFmtId="0" fontId="50" fillId="25" borderId="0" xfId="0" applyFont="1" applyFill="1" applyBorder="1" applyAlignment="1" applyProtection="1">
      <alignment horizontal="left"/>
    </xf>
    <xf numFmtId="0" fontId="0" fillId="25" borderId="0" xfId="0" applyFill="1" applyBorder="1" applyAlignment="1" applyProtection="1"/>
    <xf numFmtId="0" fontId="13" fillId="25" borderId="0" xfId="0" applyFont="1" applyFill="1" applyBorder="1" applyAlignment="1" applyProtection="1">
      <alignment horizontal="center" vertical="distributed"/>
    </xf>
    <xf numFmtId="0" fontId="25" fillId="25" borderId="0" xfId="0" applyFont="1" applyFill="1" applyProtection="1"/>
    <xf numFmtId="0" fontId="25" fillId="25" borderId="20" xfId="0" applyFont="1" applyFill="1" applyBorder="1" applyProtection="1"/>
    <xf numFmtId="0" fontId="25" fillId="25" borderId="0" xfId="0" applyFont="1" applyFill="1" applyBorder="1" applyProtection="1"/>
    <xf numFmtId="0" fontId="25" fillId="0" borderId="0" xfId="0" applyFont="1" applyProtection="1">
      <protection locked="0"/>
    </xf>
    <xf numFmtId="0" fontId="23" fillId="25" borderId="0" xfId="0" applyFont="1" applyFill="1" applyProtection="1"/>
    <xf numFmtId="0" fontId="23" fillId="25" borderId="20" xfId="0" applyFont="1" applyFill="1" applyBorder="1" applyProtection="1"/>
    <xf numFmtId="0" fontId="65" fillId="25" borderId="0" xfId="0" applyFont="1" applyFill="1" applyBorder="1" applyAlignment="1" applyProtection="1">
      <alignment horizontal="left"/>
    </xf>
    <xf numFmtId="0" fontId="26" fillId="25" borderId="20" xfId="0" applyFont="1" applyFill="1" applyBorder="1" applyProtection="1"/>
    <xf numFmtId="0" fontId="127" fillId="25" borderId="0" xfId="0" applyFont="1" applyFill="1" applyProtection="1"/>
    <xf numFmtId="164" fontId="72" fillId="25" borderId="0" xfId="0" applyNumberFormat="1" applyFont="1" applyFill="1" applyBorder="1" applyAlignment="1" applyProtection="1">
      <alignment horizontal="center"/>
    </xf>
    <xf numFmtId="0" fontId="127" fillId="0" borderId="0" xfId="0" applyFont="1" applyProtection="1">
      <protection locked="0"/>
    </xf>
    <xf numFmtId="0" fontId="16" fillId="30" borderId="20" xfId="0" applyFont="1" applyFill="1" applyBorder="1" applyAlignment="1" applyProtection="1">
      <alignment horizontal="center" vertical="center"/>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1" fontId="13" fillId="26" borderId="12" xfId="63" applyNumberFormat="1" applyFont="1" applyFill="1" applyBorder="1" applyAlignment="1">
      <alignment horizontal="center" vertical="center"/>
    </xf>
    <xf numFmtId="0" fontId="13" fillId="26" borderId="10" xfId="63" applyFont="1" applyFill="1" applyBorder="1" applyAlignment="1"/>
    <xf numFmtId="0" fontId="13" fillId="26" borderId="49" xfId="63" applyFont="1" applyFill="1" applyBorder="1" applyAlignment="1"/>
    <xf numFmtId="0" fontId="8" fillId="26" borderId="0" xfId="63" applyFont="1" applyFill="1" applyBorder="1"/>
    <xf numFmtId="0" fontId="8" fillId="25" borderId="0" xfId="63" applyFont="1" applyFill="1" applyBorder="1"/>
    <xf numFmtId="0" fontId="82" fillId="25" borderId="0" xfId="63" applyFont="1" applyFill="1"/>
    <xf numFmtId="0" fontId="82" fillId="25" borderId="0" xfId="63" applyFont="1" applyFill="1" applyBorder="1"/>
    <xf numFmtId="0" fontId="81" fillId="24" borderId="0" xfId="66" applyFont="1" applyFill="1" applyBorder="1" applyAlignment="1">
      <alignment horizontal="left" vertical="top"/>
    </xf>
    <xf numFmtId="0" fontId="81" fillId="27" borderId="0" xfId="40" applyFont="1" applyFill="1" applyBorder="1"/>
    <xf numFmtId="3" fontId="92" fillId="27" borderId="0" xfId="40" applyNumberFormat="1" applyFont="1" applyFill="1" applyBorder="1" applyAlignment="1">
      <alignment horizontal="right" wrapText="1"/>
    </xf>
    <xf numFmtId="0" fontId="90" fillId="25" borderId="19" xfId="63" applyFont="1" applyFill="1" applyBorder="1" applyAlignment="1">
      <alignment horizontal="right" vertical="center"/>
    </xf>
    <xf numFmtId="0" fontId="82" fillId="26" borderId="0" xfId="63" applyFont="1" applyFill="1"/>
    <xf numFmtId="0" fontId="82" fillId="0" borderId="0" xfId="63" applyFont="1" applyAlignment="1"/>
    <xf numFmtId="0" fontId="82" fillId="0" borderId="0" xfId="63" applyFont="1"/>
    <xf numFmtId="0" fontId="90" fillId="25" borderId="19" xfId="63" applyFont="1" applyFill="1" applyBorder="1"/>
    <xf numFmtId="0" fontId="82" fillId="25" borderId="0" xfId="63" applyFont="1" applyFill="1" applyAlignment="1"/>
    <xf numFmtId="0" fontId="82" fillId="25" borderId="0" xfId="63" applyFont="1" applyFill="1" applyBorder="1" applyAlignment="1"/>
    <xf numFmtId="0" fontId="81" fillId="24" borderId="0" xfId="66" applyFont="1" applyFill="1" applyBorder="1" applyAlignment="1">
      <alignment horizontal="left"/>
    </xf>
    <xf numFmtId="0" fontId="81" fillId="27" borderId="0" xfId="40" applyFont="1" applyFill="1" applyBorder="1" applyAlignment="1"/>
    <xf numFmtId="4" fontId="92" fillId="27" borderId="0" xfId="40" applyNumberFormat="1" applyFont="1" applyFill="1" applyBorder="1" applyAlignment="1">
      <alignment horizontal="right" wrapText="1"/>
    </xf>
    <xf numFmtId="0" fontId="82" fillId="26" borderId="0" xfId="63" applyFont="1" applyFill="1" applyAlignment="1"/>
    <xf numFmtId="0" fontId="81" fillId="24" borderId="0" xfId="66" applyFont="1" applyFill="1" applyBorder="1" applyAlignment="1">
      <alignment horizontal="left" indent="1"/>
    </xf>
    <xf numFmtId="1" fontId="14" fillId="26" borderId="0" xfId="63" applyNumberFormat="1" applyFont="1" applyFill="1" applyBorder="1" applyAlignment="1">
      <alignment horizontal="center" vertical="center" wrapText="1"/>
    </xf>
    <xf numFmtId="0" fontId="49" fillId="25" borderId="0" xfId="63" applyFont="1" applyFill="1" applyBorder="1" applyAlignment="1">
      <alignment horizontal="right" wrapText="1"/>
    </xf>
    <xf numFmtId="0" fontId="4" fillId="25" borderId="0" xfId="63" applyFill="1" applyBorder="1" applyAlignment="1">
      <alignment horizontal="right"/>
    </xf>
    <xf numFmtId="0" fontId="81" fillId="25" borderId="0" xfId="63" applyFont="1" applyFill="1" applyBorder="1" applyAlignment="1">
      <alignment horizontal="left"/>
    </xf>
    <xf numFmtId="0" fontId="20" fillId="25" borderId="0" xfId="70" applyFont="1" applyFill="1" applyBorder="1" applyAlignment="1">
      <alignment horizontal="right"/>
    </xf>
    <xf numFmtId="1" fontId="14" fillId="26" borderId="0" xfId="63" applyNumberFormat="1" applyFont="1" applyFill="1" applyBorder="1" applyAlignment="1">
      <alignment horizontal="right" wrapText="1"/>
    </xf>
    <xf numFmtId="0" fontId="14" fillId="0" borderId="0" xfId="63" applyFont="1" applyBorder="1" applyAlignment="1">
      <alignment horizontal="right" wrapText="1"/>
    </xf>
    <xf numFmtId="1" fontId="14" fillId="0" borderId="0" xfId="63" applyNumberFormat="1" applyFont="1" applyBorder="1" applyAlignment="1">
      <alignment horizontal="right" wrapText="1"/>
    </xf>
    <xf numFmtId="0" fontId="20" fillId="25" borderId="0" xfId="63" applyFont="1" applyFill="1" applyBorder="1" applyAlignment="1">
      <alignment horizontal="center" wrapText="1"/>
    </xf>
    <xf numFmtId="0" fontId="57" fillId="25" borderId="0" xfId="63" applyFont="1" applyFill="1" applyBorder="1" applyAlignment="1"/>
    <xf numFmtId="0" fontId="92" fillId="25" borderId="0" xfId="63" applyFont="1" applyFill="1" applyBorder="1" applyAlignment="1">
      <alignment horizontal="left" wrapText="1"/>
    </xf>
    <xf numFmtId="3" fontId="92" fillId="25" borderId="0" xfId="63" quotePrefix="1" applyNumberFormat="1" applyFont="1" applyFill="1" applyBorder="1" applyAlignment="1">
      <alignment horizontal="right"/>
    </xf>
    <xf numFmtId="1" fontId="20" fillId="26" borderId="0" xfId="63" applyNumberFormat="1" applyFont="1" applyFill="1" applyBorder="1" applyAlignment="1">
      <alignment horizontal="center" wrapText="1"/>
    </xf>
    <xf numFmtId="1" fontId="20" fillId="0" borderId="0" xfId="63" applyNumberFormat="1" applyFont="1" applyBorder="1" applyAlignment="1">
      <alignment horizontal="center" wrapText="1"/>
    </xf>
    <xf numFmtId="0" fontId="20" fillId="0" borderId="0" xfId="63" applyFont="1" applyBorder="1" applyAlignment="1">
      <alignment horizontal="center" wrapText="1"/>
    </xf>
    <xf numFmtId="3" fontId="18" fillId="25" borderId="0" xfId="63" quotePrefix="1" applyNumberFormat="1" applyFont="1" applyFill="1" applyBorder="1" applyAlignment="1">
      <alignment horizontal="right" vertical="center"/>
    </xf>
    <xf numFmtId="1" fontId="13" fillId="26" borderId="0" xfId="63" applyNumberFormat="1" applyFont="1" applyFill="1" applyBorder="1" applyAlignment="1">
      <alignment horizontal="center" vertical="center" wrapText="1"/>
    </xf>
    <xf numFmtId="3" fontId="18" fillId="25" borderId="0" xfId="63" applyNumberFormat="1" applyFont="1" applyFill="1" applyBorder="1" applyAlignment="1">
      <alignment horizontal="right" vertical="center"/>
    </xf>
    <xf numFmtId="1" fontId="49" fillId="26" borderId="0" xfId="63" applyNumberFormat="1" applyFont="1" applyFill="1" applyBorder="1" applyAlignment="1">
      <alignment horizontal="center" vertical="center" wrapText="1"/>
    </xf>
    <xf numFmtId="3" fontId="92" fillId="25" borderId="0" xfId="63" quotePrefix="1" applyNumberFormat="1" applyFont="1" applyFill="1" applyBorder="1" applyAlignment="1">
      <alignment horizontal="right" vertical="center"/>
    </xf>
    <xf numFmtId="0" fontId="13" fillId="26" borderId="0" xfId="63" applyFont="1" applyFill="1" applyBorder="1" applyAlignment="1">
      <alignment horizontal="center" vertical="center" wrapText="1"/>
    </xf>
    <xf numFmtId="0" fontId="50" fillId="26" borderId="0" xfId="63" applyFont="1" applyFill="1" applyBorder="1"/>
    <xf numFmtId="0" fontId="18" fillId="25" borderId="0" xfId="70" applyFont="1" applyFill="1" applyBorder="1" applyAlignment="1"/>
    <xf numFmtId="0" fontId="18" fillId="25" borderId="0" xfId="70" quotePrefix="1" applyFont="1" applyFill="1" applyBorder="1" applyAlignment="1"/>
    <xf numFmtId="1" fontId="20" fillId="26" borderId="0" xfId="63" applyNumberFormat="1" applyFont="1" applyFill="1" applyBorder="1" applyAlignment="1">
      <alignment horizontal="center" vertical="center" wrapText="1"/>
    </xf>
    <xf numFmtId="0" fontId="50" fillId="26" borderId="0" xfId="70" applyFont="1" applyFill="1" applyBorder="1" applyAlignment="1"/>
    <xf numFmtId="0" fontId="81" fillId="27" borderId="0" xfId="66" applyFont="1" applyFill="1" applyBorder="1" applyAlignment="1">
      <alignment horizontal="left" vertical="top"/>
    </xf>
    <xf numFmtId="0" fontId="92" fillId="26" borderId="0" xfId="63" applyFont="1" applyFill="1" applyBorder="1" applyAlignment="1">
      <alignment horizontal="left" vertical="top" wrapText="1"/>
    </xf>
    <xf numFmtId="167" fontId="31" fillId="26" borderId="0" xfId="70" applyNumberFormat="1" applyFont="1" applyFill="1" applyBorder="1" applyAlignment="1">
      <alignment horizontal="right"/>
    </xf>
    <xf numFmtId="0" fontId="132" fillId="26" borderId="0" xfId="70" applyFont="1" applyFill="1" applyBorder="1" applyAlignment="1"/>
    <xf numFmtId="1" fontId="49" fillId="26" borderId="0" xfId="63" applyNumberFormat="1" applyFont="1" applyFill="1" applyBorder="1" applyAlignment="1">
      <alignment horizontal="center" wrapText="1"/>
    </xf>
    <xf numFmtId="1" fontId="13" fillId="0" borderId="0" xfId="70" applyNumberFormat="1" applyFont="1" applyBorder="1" applyAlignment="1">
      <alignment horizontal="center"/>
    </xf>
    <xf numFmtId="0" fontId="13" fillId="0" borderId="0" xfId="70" applyFont="1" applyBorder="1" applyAlignment="1">
      <alignment horizontal="center"/>
    </xf>
    <xf numFmtId="0" fontId="4" fillId="26" borderId="0" xfId="63" applyFill="1" applyBorder="1" applyAlignment="1"/>
    <xf numFmtId="49" fontId="14" fillId="26" borderId="0" xfId="63" applyNumberFormat="1" applyFont="1" applyFill="1" applyBorder="1" applyAlignment="1">
      <alignment horizontal="left"/>
    </xf>
    <xf numFmtId="0" fontId="51" fillId="27" borderId="0" xfId="66" applyFont="1" applyFill="1" applyBorder="1" applyAlignment="1">
      <alignment horizontal="left"/>
    </xf>
    <xf numFmtId="0" fontId="31" fillId="26" borderId="0" xfId="70" applyFont="1" applyFill="1" applyBorder="1" applyAlignment="1">
      <alignment horizontal="justify"/>
    </xf>
    <xf numFmtId="3" fontId="81" fillId="25" borderId="0" xfId="63" applyNumberFormat="1" applyFont="1" applyFill="1" applyBorder="1" applyAlignment="1">
      <alignment horizontal="right"/>
    </xf>
    <xf numFmtId="167" fontId="18" fillId="26" borderId="0" xfId="70" applyNumberFormat="1" applyFont="1" applyFill="1" applyBorder="1" applyAlignment="1">
      <alignment horizontal="right"/>
    </xf>
    <xf numFmtId="3" fontId="81" fillId="25" borderId="0" xfId="63" applyNumberFormat="1" applyFont="1" applyFill="1" applyBorder="1" applyAlignment="1">
      <alignment horizontal="left"/>
    </xf>
    <xf numFmtId="0" fontId="49" fillId="26" borderId="0" xfId="70" applyFont="1" applyFill="1" applyBorder="1" applyAlignment="1"/>
    <xf numFmtId="0" fontId="11" fillId="0" borderId="0" xfId="63" applyFont="1" applyAlignment="1"/>
    <xf numFmtId="0" fontId="4" fillId="25" borderId="0" xfId="62" applyFill="1" applyAlignment="1"/>
    <xf numFmtId="0" fontId="4" fillId="0" borderId="0" xfId="62" applyAlignment="1"/>
    <xf numFmtId="0" fontId="13" fillId="24" borderId="0" xfId="180" applyFont="1" applyFill="1" applyBorder="1" applyAlignment="1">
      <alignment horizontal="left" indent="1"/>
    </xf>
    <xf numFmtId="0" fontId="31" fillId="25" borderId="0" xfId="178" applyFont="1" applyFill="1" applyBorder="1" applyAlignment="1">
      <alignment horizontal="left" wrapText="1" indent="1"/>
    </xf>
    <xf numFmtId="0" fontId="17" fillId="25" borderId="0" xfId="62" applyFont="1" applyFill="1" applyBorder="1" applyAlignment="1">
      <alignment vertical="center"/>
    </xf>
    <xf numFmtId="0" fontId="15" fillId="25" borderId="0" xfId="62" applyFont="1" applyFill="1" applyBorder="1" applyAlignment="1">
      <alignment vertical="center"/>
    </xf>
    <xf numFmtId="0" fontId="57" fillId="25" borderId="0" xfId="62" applyFont="1" applyFill="1" applyAlignment="1">
      <alignment vertical="center"/>
    </xf>
    <xf numFmtId="0" fontId="57" fillId="25" borderId="0" xfId="62" applyFont="1" applyFill="1" applyBorder="1" applyAlignment="1">
      <alignment vertical="center"/>
    </xf>
    <xf numFmtId="0" fontId="57" fillId="0" borderId="0" xfId="62" applyFont="1" applyAlignment="1">
      <alignment vertical="center"/>
    </xf>
    <xf numFmtId="0" fontId="4" fillId="0" borderId="0" xfId="62" applyBorder="1" applyAlignment="1"/>
    <xf numFmtId="0" fontId="14" fillId="25" borderId="0" xfId="62" applyFont="1" applyFill="1" applyBorder="1" applyAlignment="1">
      <alignment wrapText="1"/>
    </xf>
    <xf numFmtId="1" fontId="13" fillId="25" borderId="13" xfId="0" applyNumberFormat="1" applyFont="1" applyFill="1" applyBorder="1" applyAlignment="1">
      <alignment horizontal="center"/>
    </xf>
    <xf numFmtId="0" fontId="13" fillId="25" borderId="0" xfId="70" applyFont="1" applyFill="1" applyBorder="1" applyAlignment="1">
      <alignment horizontal="left"/>
    </xf>
    <xf numFmtId="0" fontId="13" fillId="25" borderId="13" xfId="70" applyFont="1" applyFill="1" applyBorder="1" applyAlignment="1"/>
    <xf numFmtId="165" fontId="11" fillId="26" borderId="0" xfId="70" applyNumberFormat="1" applyFont="1" applyFill="1" applyBorder="1" applyAlignment="1">
      <alignment horizontal="center" vertical="center"/>
    </xf>
    <xf numFmtId="0" fontId="13" fillId="25" borderId="12" xfId="70" applyFont="1" applyFill="1" applyBorder="1" applyAlignment="1">
      <alignment horizontal="center"/>
    </xf>
    <xf numFmtId="0" fontId="57" fillId="25" borderId="0" xfId="70" applyFont="1" applyFill="1" applyAlignment="1">
      <alignment vertical="center"/>
    </xf>
    <xf numFmtId="0" fontId="57" fillId="25" borderId="20" xfId="70" applyFont="1" applyFill="1" applyBorder="1" applyAlignment="1">
      <alignment vertical="center"/>
    </xf>
    <xf numFmtId="0" fontId="8" fillId="25" borderId="0" xfId="70" applyFont="1" applyFill="1" applyBorder="1" applyAlignment="1">
      <alignment vertical="center"/>
    </xf>
    <xf numFmtId="0" fontId="57" fillId="25" borderId="0" xfId="70" applyFont="1" applyFill="1" applyBorder="1" applyAlignment="1">
      <alignment vertical="center"/>
    </xf>
    <xf numFmtId="1" fontId="57" fillId="0" borderId="0" xfId="70" applyNumberFormat="1" applyFont="1" applyAlignment="1">
      <alignment vertical="center"/>
    </xf>
    <xf numFmtId="0" fontId="57" fillId="0" borderId="0" xfId="70" applyFont="1" applyAlignment="1">
      <alignment vertical="center"/>
    </xf>
    <xf numFmtId="1" fontId="92" fillId="26" borderId="0" xfId="70" applyNumberFormat="1" applyFont="1" applyFill="1" applyBorder="1" applyAlignment="1">
      <alignment horizontal="right" vertical="center"/>
    </xf>
    <xf numFmtId="167" fontId="4" fillId="0" borderId="0" xfId="70" applyNumberFormat="1" applyFill="1"/>
    <xf numFmtId="3" fontId="92" fillId="25" borderId="0" xfId="63" applyNumberFormat="1" applyFont="1" applyFill="1" applyBorder="1" applyAlignment="1">
      <alignment horizontal="right" indent="3"/>
    </xf>
    <xf numFmtId="3" fontId="92" fillId="25" borderId="0" xfId="63" applyNumberFormat="1" applyFont="1" applyFill="1" applyBorder="1" applyAlignment="1">
      <alignment horizontal="right"/>
    </xf>
    <xf numFmtId="0" fontId="11" fillId="25" borderId="0" xfId="63" applyFont="1" applyFill="1" applyBorder="1" applyAlignment="1">
      <alignment horizontal="left" vertical="top" wrapText="1"/>
    </xf>
    <xf numFmtId="0" fontId="13" fillId="25" borderId="12" xfId="0" applyFont="1" applyFill="1" applyBorder="1" applyAlignment="1">
      <alignment horizontal="center"/>
    </xf>
    <xf numFmtId="0" fontId="13" fillId="26" borderId="58" xfId="0" applyFont="1" applyFill="1" applyBorder="1" applyAlignment="1">
      <alignment horizontal="center"/>
    </xf>
    <xf numFmtId="0" fontId="13" fillId="26" borderId="69" xfId="70" applyFont="1" applyFill="1" applyBorder="1" applyAlignment="1">
      <alignment horizontal="center"/>
    </xf>
    <xf numFmtId="0" fontId="82" fillId="25" borderId="0" xfId="63" applyFont="1" applyFill="1" applyAlignment="1">
      <alignment vertical="center"/>
    </xf>
    <xf numFmtId="0" fontId="82" fillId="25" borderId="0" xfId="63" applyFont="1" applyFill="1" applyBorder="1" applyAlignment="1">
      <alignment vertical="center"/>
    </xf>
    <xf numFmtId="0" fontId="81" fillId="24" borderId="0" xfId="66" applyFont="1" applyFill="1" applyBorder="1" applyAlignment="1">
      <alignment horizontal="left" vertical="center"/>
    </xf>
    <xf numFmtId="0" fontId="81" fillId="27" borderId="0" xfId="40" applyFont="1" applyFill="1" applyBorder="1" applyAlignment="1">
      <alignment vertical="center"/>
    </xf>
    <xf numFmtId="3" fontId="92" fillId="27" borderId="0" xfId="40" applyNumberFormat="1" applyFont="1" applyFill="1" applyBorder="1" applyAlignment="1">
      <alignment horizontal="right" vertical="center" wrapText="1"/>
    </xf>
    <xf numFmtId="0" fontId="82" fillId="26" borderId="0" xfId="63" applyFont="1" applyFill="1" applyAlignment="1">
      <alignment vertical="center"/>
    </xf>
    <xf numFmtId="0" fontId="82" fillId="0" borderId="0" xfId="63" applyFont="1" applyAlignment="1">
      <alignment vertical="center"/>
    </xf>
    <xf numFmtId="0" fontId="90" fillId="25" borderId="19" xfId="63" applyFont="1" applyFill="1" applyBorder="1" applyAlignment="1">
      <alignment vertical="center"/>
    </xf>
    <xf numFmtId="3" fontId="13" fillId="25" borderId="11" xfId="63" quotePrefix="1" applyNumberFormat="1" applyFont="1" applyFill="1" applyBorder="1" applyAlignment="1">
      <alignment horizontal="center" vertical="center"/>
    </xf>
    <xf numFmtId="3" fontId="13" fillId="25" borderId="64" xfId="63" quotePrefix="1" applyNumberFormat="1" applyFont="1" applyFill="1" applyBorder="1" applyAlignment="1">
      <alignment horizontal="center" vertical="center" wrapText="1"/>
    </xf>
    <xf numFmtId="3" fontId="92" fillId="25" borderId="0" xfId="63" applyNumberFormat="1" applyFont="1" applyFill="1" applyBorder="1" applyAlignment="1"/>
    <xf numFmtId="4" fontId="92" fillId="25" borderId="0" xfId="63" applyNumberFormat="1" applyFont="1" applyFill="1" applyBorder="1" applyAlignment="1">
      <alignment horizontal="right"/>
    </xf>
    <xf numFmtId="3" fontId="11" fillId="25" borderId="0" xfId="63" applyNumberFormat="1" applyFont="1" applyFill="1" applyBorder="1" applyAlignment="1"/>
    <xf numFmtId="0" fontId="18" fillId="25" borderId="0" xfId="63" applyFont="1" applyFill="1" applyBorder="1" applyAlignment="1">
      <alignment horizontal="left" vertical="center"/>
    </xf>
    <xf numFmtId="0" fontId="81" fillId="25" borderId="0" xfId="62" applyFont="1" applyFill="1" applyBorder="1" applyAlignment="1">
      <alignment horizontal="left" vertical="center"/>
    </xf>
    <xf numFmtId="0" fontId="11" fillId="25" borderId="22" xfId="62" applyFont="1" applyFill="1" applyBorder="1" applyAlignment="1">
      <alignment horizontal="left"/>
    </xf>
    <xf numFmtId="0" fontId="13" fillId="25" borderId="58" xfId="0" applyFont="1" applyFill="1" applyBorder="1" applyAlignment="1">
      <alignment horizontal="center"/>
    </xf>
    <xf numFmtId="0" fontId="13" fillId="25" borderId="69" xfId="70" applyFont="1" applyFill="1" applyBorder="1" applyAlignment="1"/>
    <xf numFmtId="0" fontId="10" fillId="26" borderId="13" xfId="0" applyFont="1" applyFill="1" applyBorder="1" applyAlignment="1">
      <alignment horizontal="center"/>
    </xf>
    <xf numFmtId="0" fontId="13" fillId="26" borderId="13" xfId="70" applyFont="1" applyFill="1" applyBorder="1" applyAlignment="1">
      <alignment horizontal="center"/>
    </xf>
    <xf numFmtId="0" fontId="4" fillId="25" borderId="0" xfId="72" applyFill="1" applyBorder="1"/>
    <xf numFmtId="0" fontId="18" fillId="25" borderId="0" xfId="62" applyFont="1" applyFill="1" applyBorder="1"/>
    <xf numFmtId="0" fontId="18" fillId="25" borderId="12" xfId="62" applyFont="1" applyFill="1" applyBorder="1" applyAlignment="1">
      <alignment horizontal="center" vertical="center" wrapText="1"/>
    </xf>
    <xf numFmtId="0" fontId="7" fillId="25" borderId="19" xfId="72" applyFont="1" applyFill="1" applyBorder="1"/>
    <xf numFmtId="0" fontId="7" fillId="25" borderId="0" xfId="72" applyFont="1" applyFill="1" applyBorder="1"/>
    <xf numFmtId="0" fontId="92" fillId="25" borderId="0" xfId="62" applyFont="1" applyFill="1" applyBorder="1" applyAlignment="1">
      <alignment vertical="center"/>
    </xf>
    <xf numFmtId="179" fontId="92" fillId="26" borderId="0" xfId="71" applyNumberFormat="1" applyFont="1" applyFill="1" applyBorder="1" applyAlignment="1">
      <alignment horizontal="right" vertical="center"/>
    </xf>
    <xf numFmtId="0" fontId="7" fillId="25" borderId="19" xfId="72" applyFont="1" applyFill="1" applyBorder="1" applyAlignment="1">
      <alignment vertical="center"/>
    </xf>
    <xf numFmtId="3" fontId="57" fillId="0" borderId="0" xfId="62" applyNumberFormat="1" applyFont="1" applyAlignment="1">
      <alignment vertical="center"/>
    </xf>
    <xf numFmtId="0" fontId="13" fillId="27" borderId="0" xfId="180" applyFont="1" applyFill="1" applyBorder="1" applyAlignment="1">
      <alignment horizontal="left" indent="1"/>
    </xf>
    <xf numFmtId="3" fontId="7" fillId="25" borderId="0" xfId="72" applyNumberFormat="1" applyFont="1" applyFill="1" applyBorder="1"/>
    <xf numFmtId="3" fontId="55" fillId="0" borderId="0" xfId="62" applyNumberFormat="1" applyFont="1"/>
    <xf numFmtId="0" fontId="18" fillId="25" borderId="0" xfId="72" applyFont="1" applyFill="1" applyBorder="1" applyAlignment="1">
      <alignment horizontal="left" indent="2"/>
    </xf>
    <xf numFmtId="0" fontId="134" fillId="25" borderId="0" xfId="62" applyFont="1" applyFill="1" applyBorder="1"/>
    <xf numFmtId="179" fontId="94" fillId="26" borderId="0" xfId="71" applyNumberFormat="1" applyFont="1" applyFill="1" applyBorder="1" applyAlignment="1">
      <alignment horizontal="right" vertical="center"/>
    </xf>
    <xf numFmtId="3" fontId="11" fillId="26" borderId="0" xfId="62" applyNumberFormat="1" applyFont="1" applyFill="1" applyBorder="1" applyAlignment="1">
      <alignment horizontal="right" vertical="center"/>
    </xf>
    <xf numFmtId="3" fontId="135" fillId="0" borderId="0" xfId="62" applyNumberFormat="1" applyFont="1" applyAlignment="1">
      <alignment vertical="center"/>
    </xf>
    <xf numFmtId="0" fontId="92" fillId="25" borderId="0" xfId="62" applyFont="1" applyFill="1" applyBorder="1" applyAlignment="1">
      <alignment horizontal="left" vertical="center"/>
    </xf>
    <xf numFmtId="0" fontId="83" fillId="25" borderId="19" xfId="72" applyFont="1" applyFill="1" applyBorder="1" applyAlignment="1">
      <alignment vertical="center"/>
    </xf>
    <xf numFmtId="0" fontId="7" fillId="25" borderId="0" xfId="72" applyFont="1" applyFill="1" applyBorder="1" applyAlignment="1">
      <alignment vertical="center"/>
    </xf>
    <xf numFmtId="3" fontId="136" fillId="0" borderId="0" xfId="62" applyNumberFormat="1" applyFont="1" applyAlignment="1">
      <alignment vertical="center"/>
    </xf>
    <xf numFmtId="0" fontId="31" fillId="24" borderId="0" xfId="40" applyFont="1" applyFill="1" applyBorder="1" applyAlignment="1">
      <alignment horizontal="left" indent="1"/>
    </xf>
    <xf numFmtId="0" fontId="14" fillId="27" borderId="0" xfId="180" applyFont="1" applyFill="1" applyBorder="1" applyAlignment="1">
      <alignment horizontal="left" indent="1"/>
    </xf>
    <xf numFmtId="0" fontId="7" fillId="25" borderId="19" xfId="72" applyFont="1" applyFill="1" applyBorder="1" applyAlignment="1"/>
    <xf numFmtId="0" fontId="7" fillId="25" borderId="0" xfId="72" applyFont="1" applyFill="1" applyBorder="1" applyAlignment="1"/>
    <xf numFmtId="0" fontId="95" fillId="25" borderId="0" xfId="62" applyFont="1" applyFill="1" applyBorder="1"/>
    <xf numFmtId="0" fontId="16" fillId="0" borderId="0" xfId="71" applyFont="1" applyFill="1" applyBorder="1" applyAlignment="1">
      <alignment horizontal="center" vertical="center"/>
    </xf>
    <xf numFmtId="0" fontId="18" fillId="25" borderId="0" xfId="0" applyFont="1" applyFill="1" applyBorder="1" applyAlignment="1" applyProtection="1">
      <alignment horizontal="right"/>
    </xf>
    <xf numFmtId="0" fontId="14" fillId="24" borderId="0" xfId="40" applyFont="1" applyFill="1" applyBorder="1" applyAlignment="1" applyProtection="1">
      <alignment horizontal="left" indent="1"/>
    </xf>
    <xf numFmtId="0" fontId="81" fillId="25" borderId="0" xfId="70" applyFont="1" applyFill="1" applyBorder="1" applyAlignment="1">
      <alignment horizontal="lef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4" fontId="11" fillId="25" borderId="0" xfId="63" applyNumberFormat="1" applyFont="1" applyFill="1" applyBorder="1" applyAlignment="1">
      <alignment horizontal="left"/>
    </xf>
    <xf numFmtId="4" fontId="11" fillId="25" borderId="0" xfId="63" applyNumberFormat="1" applyFont="1" applyFill="1" applyBorder="1" applyAlignment="1">
      <alignment horizontal="right"/>
    </xf>
    <xf numFmtId="3" fontId="11" fillId="25" borderId="0" xfId="63" applyNumberFormat="1" applyFont="1" applyFill="1" applyBorder="1" applyAlignment="1">
      <alignment horizontal="right"/>
    </xf>
    <xf numFmtId="0" fontId="10" fillId="24" borderId="0" xfId="40" applyFont="1" applyFill="1" applyBorder="1" applyAlignment="1"/>
    <xf numFmtId="0" fontId="0" fillId="25" borderId="19" xfId="0" applyFill="1" applyBorder="1" applyAlignment="1" applyProtection="1">
      <alignment vertical="center"/>
    </xf>
    <xf numFmtId="0" fontId="4" fillId="0" borderId="0" xfId="0" applyFont="1" applyFill="1" applyAlignment="1" applyProtection="1">
      <alignment vertical="center"/>
      <protection locked="0"/>
    </xf>
    <xf numFmtId="0" fontId="66" fillId="25" borderId="19" xfId="0" applyFont="1" applyFill="1" applyBorder="1" applyProtection="1"/>
    <xf numFmtId="16" fontId="0" fillId="0" borderId="0" xfId="0" applyNumberFormat="1" applyProtection="1">
      <protection locked="0"/>
    </xf>
    <xf numFmtId="0" fontId="67" fillId="25" borderId="19" xfId="0" applyFont="1" applyFill="1" applyBorder="1" applyProtection="1"/>
    <xf numFmtId="0" fontId="67" fillId="25" borderId="0" xfId="0" applyFont="1" applyFill="1" applyBorder="1" applyProtection="1"/>
    <xf numFmtId="0" fontId="50" fillId="25" borderId="19" xfId="0" applyFont="1" applyFill="1" applyBorder="1" applyProtection="1"/>
    <xf numFmtId="0" fontId="13" fillId="25" borderId="11" xfId="0" applyFont="1" applyFill="1" applyBorder="1" applyAlignment="1" applyProtection="1">
      <alignment horizontal="center"/>
    </xf>
    <xf numFmtId="0" fontId="13" fillId="25" borderId="12" xfId="0" applyFont="1" applyFill="1" applyBorder="1" applyAlignment="1" applyProtection="1">
      <alignment horizontal="center"/>
    </xf>
    <xf numFmtId="167" fontId="81" fillId="25" borderId="0" xfId="0" applyNumberFormat="1" applyFont="1" applyFill="1" applyBorder="1" applyAlignment="1" applyProtection="1">
      <alignment horizontal="right"/>
    </xf>
    <xf numFmtId="167" fontId="14" fillId="25" borderId="0" xfId="0" applyNumberFormat="1" applyFont="1" applyFill="1" applyBorder="1" applyAlignment="1" applyProtection="1">
      <alignment horizontal="right"/>
    </xf>
    <xf numFmtId="167" fontId="13" fillId="25" borderId="0" xfId="0" applyNumberFormat="1" applyFont="1" applyFill="1" applyBorder="1" applyAlignment="1" applyProtection="1">
      <alignment horizontal="right"/>
    </xf>
    <xf numFmtId="167" fontId="50" fillId="0" borderId="0" xfId="0" applyNumberFormat="1" applyFont="1" applyProtection="1">
      <protection locked="0"/>
    </xf>
    <xf numFmtId="0" fontId="71" fillId="25" borderId="0" xfId="0" applyFont="1" applyFill="1" applyBorder="1" applyAlignment="1" applyProtection="1">
      <alignment horizontal="center"/>
    </xf>
    <xf numFmtId="0" fontId="87" fillId="25" borderId="0" xfId="0" applyFont="1" applyFill="1" applyBorder="1" applyAlignment="1" applyProtection="1">
      <alignment horizontal="left"/>
    </xf>
    <xf numFmtId="0" fontId="50" fillId="0" borderId="0" xfId="70" applyFont="1" applyFill="1" applyBorder="1" applyProtection="1">
      <protection locked="0"/>
    </xf>
    <xf numFmtId="0" fontId="0" fillId="26" borderId="18" xfId="0" applyFill="1" applyBorder="1" applyProtection="1"/>
    <xf numFmtId="0" fontId="13" fillId="25" borderId="18" xfId="0" applyFont="1" applyFill="1" applyBorder="1" applyAlignment="1" applyProtection="1">
      <alignment horizontal="right"/>
    </xf>
    <xf numFmtId="0" fontId="66" fillId="0" borderId="0" xfId="0" applyFont="1" applyAlignment="1" applyProtection="1">
      <alignment vertical="center"/>
      <protection locked="0"/>
    </xf>
    <xf numFmtId="0" fontId="82" fillId="25" borderId="0" xfId="0" applyFont="1" applyFill="1" applyBorder="1" applyProtection="1"/>
    <xf numFmtId="168" fontId="81" fillId="25" borderId="0" xfId="0" applyNumberFormat="1" applyFont="1" applyFill="1" applyBorder="1" applyAlignment="1" applyProtection="1">
      <alignment horizontal="right"/>
    </xf>
    <xf numFmtId="168" fontId="81" fillId="26" borderId="0" xfId="0" applyNumberFormat="1" applyFont="1" applyFill="1" applyBorder="1" applyAlignment="1" applyProtection="1">
      <alignment horizontal="right"/>
    </xf>
    <xf numFmtId="168" fontId="14" fillId="25" borderId="0" xfId="0" applyNumberFormat="1" applyFont="1" applyFill="1" applyBorder="1" applyAlignment="1" applyProtection="1">
      <alignment horizontal="right"/>
    </xf>
    <xf numFmtId="168" fontId="14" fillId="26" borderId="0" xfId="0" applyNumberFormat="1" applyFont="1" applyFill="1" applyBorder="1" applyAlignment="1" applyProtection="1">
      <alignment horizontal="right"/>
    </xf>
    <xf numFmtId="168" fontId="13" fillId="25" borderId="0" xfId="0" applyNumberFormat="1" applyFont="1" applyFill="1" applyBorder="1" applyAlignment="1" applyProtection="1">
      <alignment horizontal="right"/>
    </xf>
    <xf numFmtId="168" fontId="13" fillId="26" borderId="0" xfId="0" applyNumberFormat="1" applyFont="1" applyFill="1" applyBorder="1" applyAlignment="1" applyProtection="1">
      <alignment horizontal="right"/>
    </xf>
    <xf numFmtId="0" fontId="14" fillId="25" borderId="0" xfId="0" applyFont="1" applyFill="1" applyBorder="1" applyAlignment="1" applyProtection="1">
      <alignment horizontal="left" indent="1"/>
    </xf>
    <xf numFmtId="0" fontId="30" fillId="25" borderId="19" xfId="0" applyFont="1" applyFill="1" applyBorder="1" applyProtection="1"/>
    <xf numFmtId="0" fontId="0" fillId="25" borderId="18" xfId="0" applyFill="1" applyBorder="1" applyAlignment="1" applyProtection="1">
      <alignment horizontal="left"/>
    </xf>
    <xf numFmtId="0" fontId="126" fillId="0" borderId="0" xfId="40" applyFont="1" applyFill="1" applyBorder="1" applyAlignment="1" applyProtection="1">
      <alignment horizontal="left" indent="1"/>
    </xf>
    <xf numFmtId="165" fontId="13" fillId="25" borderId="0" xfId="0" applyNumberFormat="1" applyFont="1" applyFill="1" applyBorder="1" applyAlignment="1" applyProtection="1">
      <alignment horizontal="center"/>
    </xf>
    <xf numFmtId="0" fontId="15" fillId="0" borderId="0" xfId="0" applyFont="1" applyProtection="1"/>
    <xf numFmtId="167" fontId="81" fillId="25" borderId="0" xfId="0" applyNumberFormat="1" applyFont="1" applyFill="1" applyBorder="1" applyAlignment="1" applyProtection="1">
      <alignment horizontal="right" indent="1"/>
    </xf>
    <xf numFmtId="167" fontId="81" fillId="26" borderId="0" xfId="0" applyNumberFormat="1" applyFont="1" applyFill="1" applyBorder="1" applyAlignment="1" applyProtection="1">
      <alignment horizontal="right" indent="1"/>
    </xf>
    <xf numFmtId="0" fontId="68" fillId="25" borderId="0" xfId="0" applyFont="1" applyFill="1" applyBorder="1" applyAlignment="1" applyProtection="1">
      <alignment horizontal="left"/>
    </xf>
    <xf numFmtId="167" fontId="14" fillId="25" borderId="0" xfId="0" applyNumberFormat="1" applyFont="1" applyFill="1" applyBorder="1" applyAlignment="1" applyProtection="1">
      <alignment horizontal="right" indent="1"/>
    </xf>
    <xf numFmtId="167" fontId="14" fillId="26" borderId="0" xfId="0" applyNumberFormat="1" applyFont="1" applyFill="1" applyBorder="1" applyAlignment="1" applyProtection="1">
      <alignment horizontal="right" indent="1"/>
    </xf>
    <xf numFmtId="167" fontId="13" fillId="25" borderId="0" xfId="0" applyNumberFormat="1" applyFont="1" applyFill="1" applyBorder="1" applyAlignment="1" applyProtection="1">
      <alignment horizontal="right" wrapText="1" indent="1"/>
    </xf>
    <xf numFmtId="168" fontId="13" fillId="25" borderId="0" xfId="0" applyNumberFormat="1" applyFont="1" applyFill="1" applyBorder="1" applyAlignment="1" applyProtection="1">
      <alignment horizontal="right" wrapText="1" indent="1"/>
    </xf>
    <xf numFmtId="168" fontId="13" fillId="26" borderId="0" xfId="0" applyNumberFormat="1" applyFont="1" applyFill="1" applyBorder="1" applyAlignment="1" applyProtection="1">
      <alignment horizontal="right" wrapText="1" indent="1"/>
    </xf>
    <xf numFmtId="167" fontId="14" fillId="25" borderId="0" xfId="0" applyNumberFormat="1" applyFont="1" applyFill="1" applyBorder="1" applyAlignment="1" applyProtection="1">
      <alignment horizontal="right" wrapText="1" indent="1"/>
    </xf>
    <xf numFmtId="168" fontId="14" fillId="25" borderId="0" xfId="0" applyNumberFormat="1" applyFont="1" applyFill="1" applyBorder="1" applyAlignment="1" applyProtection="1">
      <alignment horizontal="right" wrapText="1" indent="1"/>
    </xf>
    <xf numFmtId="168" fontId="14" fillId="26" borderId="0" xfId="0" applyNumberFormat="1" applyFont="1" applyFill="1" applyBorder="1" applyAlignment="1" applyProtection="1">
      <alignment horizontal="right" wrapText="1" indent="1"/>
    </xf>
    <xf numFmtId="165" fontId="15" fillId="0" borderId="0" xfId="0" applyNumberFormat="1" applyFont="1" applyProtection="1">
      <protection locked="0"/>
    </xf>
    <xf numFmtId="165" fontId="82" fillId="0" borderId="0" xfId="70" applyNumberFormat="1" applyFont="1" applyFill="1"/>
    <xf numFmtId="0" fontId="122" fillId="0" borderId="0" xfId="70" applyFont="1" applyFill="1"/>
    <xf numFmtId="0" fontId="4" fillId="0" borderId="0" xfId="62" applyFill="1"/>
    <xf numFmtId="179" fontId="4" fillId="0" borderId="0" xfId="62" applyNumberFormat="1" applyFill="1"/>
    <xf numFmtId="0" fontId="4" fillId="0" borderId="0" xfId="62" applyFill="1" applyAlignment="1">
      <alignment vertical="center"/>
    </xf>
    <xf numFmtId="3" fontId="57" fillId="0" borderId="0" xfId="62" applyNumberFormat="1" applyFont="1" applyFill="1" applyAlignment="1">
      <alignment vertical="center"/>
    </xf>
    <xf numFmtId="164" fontId="51" fillId="36" borderId="0" xfId="62" applyNumberFormat="1" applyFont="1" applyFill="1" applyBorder="1" applyAlignment="1">
      <alignment horizontal="left" vertical="center"/>
    </xf>
    <xf numFmtId="0" fontId="14" fillId="36" borderId="0" xfId="62" applyFont="1" applyFill="1" applyBorder="1" applyAlignment="1"/>
    <xf numFmtId="0" fontId="14" fillId="36" borderId="0" xfId="62" applyFont="1" applyFill="1" applyBorder="1" applyAlignment="1">
      <alignment vertical="center"/>
    </xf>
    <xf numFmtId="164" fontId="14" fillId="36" borderId="0" xfId="40" applyNumberFormat="1" applyFont="1" applyFill="1" applyBorder="1" applyAlignment="1">
      <alignment horizontal="justify" vertical="center" wrapText="1"/>
    </xf>
    <xf numFmtId="0" fontId="14" fillId="36" borderId="0" xfId="62" applyFont="1" applyFill="1" applyBorder="1" applyAlignment="1">
      <alignment vertical="center" wrapText="1"/>
    </xf>
    <xf numFmtId="164" fontId="30" fillId="36" borderId="70" xfId="40" applyNumberFormat="1" applyFont="1" applyFill="1" applyBorder="1" applyAlignment="1">
      <alignment horizontal="left" vertical="center" wrapText="1"/>
    </xf>
    <xf numFmtId="164" fontId="30" fillId="36" borderId="0" xfId="40" applyNumberFormat="1" applyFont="1" applyFill="1" applyBorder="1" applyAlignment="1">
      <alignment horizontal="left" vertical="center" wrapText="1"/>
    </xf>
    <xf numFmtId="164" fontId="30" fillId="36" borderId="62" xfId="40" applyNumberFormat="1" applyFont="1" applyFill="1" applyBorder="1" applyAlignment="1">
      <alignment horizontal="left" vertical="center" wrapText="1"/>
    </xf>
    <xf numFmtId="0" fontId="52" fillId="36" borderId="0" xfId="62" applyFont="1" applyFill="1" applyAlignment="1">
      <alignment horizontal="center" vertical="center"/>
    </xf>
    <xf numFmtId="172" fontId="121" fillId="33" borderId="0" xfId="62" applyNumberFormat="1" applyFont="1" applyFill="1" applyBorder="1" applyAlignment="1">
      <alignment horizontal="center" vertical="center" wrapText="1"/>
    </xf>
    <xf numFmtId="172" fontId="121" fillId="33" borderId="0" xfId="62" applyNumberFormat="1" applyFont="1" applyFill="1" applyBorder="1" applyAlignment="1">
      <alignment horizontal="center" vertical="center"/>
    </xf>
    <xf numFmtId="0" fontId="5" fillId="0" borderId="0" xfId="62" applyFont="1" applyAlignment="1">
      <alignment horizontal="right"/>
    </xf>
    <xf numFmtId="164" fontId="14" fillId="36" borderId="0" xfId="40" applyNumberFormat="1" applyFont="1" applyFill="1" applyBorder="1" applyAlignment="1">
      <alignment horizontal="justify" wrapText="1"/>
    </xf>
    <xf numFmtId="164" fontId="30" fillId="36" borderId="61" xfId="40" applyNumberFormat="1" applyFont="1" applyFill="1" applyBorder="1" applyAlignment="1">
      <alignment horizontal="left" vertical="center"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0" fontId="13" fillId="25" borderId="0" xfId="0"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164" fontId="129" fillId="26" borderId="20" xfId="0" applyNumberFormat="1" applyFont="1" applyFill="1" applyBorder="1" applyAlignment="1">
      <alignment horizontal="justify" readingOrder="2"/>
    </xf>
    <xf numFmtId="164" fontId="129" fillId="26" borderId="0" xfId="0" applyNumberFormat="1" applyFont="1" applyFill="1" applyBorder="1" applyAlignment="1">
      <alignment horizontal="justify" readingOrder="2"/>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NumberFormat="1" applyFont="1" applyFill="1" applyBorder="1" applyAlignment="1">
      <alignment horizontal="justify" vertical="center" readingOrder="1"/>
    </xf>
    <xf numFmtId="0" fontId="81" fillId="25" borderId="0" xfId="0" applyFont="1" applyFill="1" applyBorder="1" applyAlignment="1" applyProtection="1">
      <alignment horizontal="left"/>
    </xf>
    <xf numFmtId="173" fontId="14" fillId="25" borderId="0" xfId="0" applyNumberFormat="1" applyFont="1" applyFill="1" applyBorder="1" applyAlignment="1" applyProtection="1">
      <alignment horizontal="left"/>
    </xf>
    <xf numFmtId="0" fontId="5" fillId="0" borderId="0" xfId="0" applyFont="1" applyFill="1" applyAlignment="1" applyProtection="1">
      <alignment horizontal="right"/>
      <protection locked="0"/>
    </xf>
    <xf numFmtId="0" fontId="86" fillId="26" borderId="15" xfId="0" applyFont="1" applyFill="1" applyBorder="1" applyAlignment="1" applyProtection="1">
      <alignment horizontal="left" vertical="center"/>
    </xf>
    <xf numFmtId="0" fontId="86" fillId="26" borderId="16" xfId="0" applyFont="1" applyFill="1" applyBorder="1" applyAlignment="1" applyProtection="1">
      <alignment horizontal="left" vertical="center"/>
    </xf>
    <xf numFmtId="0" fontId="86" fillId="26" borderId="17" xfId="0" applyFont="1" applyFill="1" applyBorder="1" applyAlignment="1" applyProtection="1">
      <alignment horizontal="left" vertical="center"/>
    </xf>
    <xf numFmtId="0" fontId="18" fillId="0" borderId="0" xfId="0" applyFont="1" applyBorder="1" applyAlignment="1" applyProtection="1">
      <alignment vertical="justify" wrapText="1"/>
    </xf>
    <xf numFmtId="0" fontId="0" fillId="0" borderId="0" xfId="0" applyBorder="1" applyAlignment="1" applyProtection="1">
      <alignment vertical="justify" wrapText="1"/>
    </xf>
    <xf numFmtId="0" fontId="0" fillId="0" borderId="0" xfId="0" applyAlignment="1" applyProtection="1">
      <alignment vertical="justify" wrapText="1"/>
    </xf>
    <xf numFmtId="0" fontId="13" fillId="26" borderId="52" xfId="0" applyFont="1" applyFill="1" applyBorder="1" applyAlignment="1" applyProtection="1">
      <alignment horizontal="center"/>
    </xf>
    <xf numFmtId="168" fontId="14" fillId="27" borderId="0" xfId="40" applyNumberFormat="1" applyFont="1" applyFill="1" applyBorder="1" applyAlignment="1" applyProtection="1">
      <alignment horizontal="right" wrapText="1" indent="2"/>
    </xf>
    <xf numFmtId="0" fontId="18" fillId="25" borderId="0" xfId="0" applyFont="1" applyFill="1" applyBorder="1" applyAlignment="1" applyProtection="1">
      <alignment horizontal="right"/>
    </xf>
    <xf numFmtId="167" fontId="14" fillId="27" borderId="0" xfId="40" applyNumberFormat="1" applyFont="1" applyFill="1" applyBorder="1" applyAlignment="1" applyProtection="1">
      <alignment horizontal="right" wrapText="1" indent="2"/>
    </xf>
    <xf numFmtId="167" fontId="81" fillId="27" borderId="0" xfId="40" applyNumberFormat="1" applyFont="1" applyFill="1" applyBorder="1" applyAlignment="1" applyProtection="1">
      <alignment horizontal="right" wrapText="1" indent="2"/>
    </xf>
    <xf numFmtId="167" fontId="81" fillId="26" borderId="0" xfId="0" applyNumberFormat="1" applyFont="1" applyFill="1" applyBorder="1" applyAlignment="1" applyProtection="1">
      <alignment horizontal="right" indent="2"/>
    </xf>
    <xf numFmtId="0" fontId="13" fillId="25" borderId="18" xfId="0" applyFont="1" applyFill="1" applyBorder="1" applyAlignment="1" applyProtection="1">
      <alignment horizontal="right" indent="5"/>
    </xf>
    <xf numFmtId="0" fontId="50" fillId="26" borderId="15" xfId="0" applyFont="1" applyFill="1" applyBorder="1" applyAlignment="1" applyProtection="1">
      <alignment horizontal="left" vertical="center"/>
    </xf>
    <xf numFmtId="0" fontId="50" fillId="26" borderId="16" xfId="0" applyFont="1" applyFill="1" applyBorder="1" applyAlignment="1" applyProtection="1">
      <alignment horizontal="left" vertical="center"/>
    </xf>
    <xf numFmtId="0" fontId="50" fillId="26" borderId="17" xfId="0" applyFont="1" applyFill="1" applyBorder="1" applyAlignment="1" applyProtection="1">
      <alignment horizontal="left" vertical="center"/>
    </xf>
    <xf numFmtId="173" fontId="14" fillId="25" borderId="0" xfId="0" applyNumberFormat="1" applyFont="1" applyFill="1" applyBorder="1" applyAlignment="1" applyProtection="1">
      <alignment horizontal="right"/>
    </xf>
    <xf numFmtId="0" fontId="5" fillId="0" borderId="0" xfId="0" applyFont="1" applyAlignment="1" applyProtection="1">
      <alignment horizontal="right"/>
      <protection locked="0"/>
    </xf>
    <xf numFmtId="0" fontId="14" fillId="24" borderId="0" xfId="40" applyFont="1" applyFill="1" applyBorder="1" applyAlignment="1" applyProtection="1">
      <alignment horizontal="left" indent="1"/>
    </xf>
    <xf numFmtId="165" fontId="14" fillId="25" borderId="0" xfId="0" applyNumberFormat="1" applyFont="1" applyFill="1" applyBorder="1" applyAlignment="1" applyProtection="1">
      <alignment horizontal="right" indent="2"/>
    </xf>
    <xf numFmtId="165" fontId="14" fillId="26" borderId="0" xfId="0" applyNumberFormat="1" applyFont="1" applyFill="1" applyBorder="1" applyAlignment="1" applyProtection="1">
      <alignment horizontal="right" indent="2"/>
    </xf>
    <xf numFmtId="169" fontId="14"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8" fontId="84" fillId="24" borderId="0" xfId="40" applyNumberFormat="1" applyFont="1" applyFill="1" applyBorder="1" applyAlignment="1" applyProtection="1">
      <alignment horizontal="right" wrapText="1" indent="2"/>
    </xf>
    <xf numFmtId="168" fontId="84" fillId="27" borderId="0" xfId="40" applyNumberFormat="1" applyFont="1" applyFill="1" applyBorder="1" applyAlignment="1" applyProtection="1">
      <alignment horizontal="right" wrapText="1" indent="2"/>
    </xf>
    <xf numFmtId="167" fontId="14" fillId="24" borderId="0" xfId="40" applyNumberFormat="1" applyFont="1" applyFill="1" applyBorder="1" applyAlignment="1" applyProtection="1">
      <alignment horizontal="right" wrapText="1" indent="2"/>
    </xf>
    <xf numFmtId="167" fontId="14" fillId="47" borderId="0" xfId="60" applyNumberFormat="1" applyFont="1" applyFill="1" applyBorder="1" applyAlignment="1" applyProtection="1">
      <alignment horizontal="right" wrapText="1" indent="2"/>
    </xf>
    <xf numFmtId="167" fontId="14" fillId="43" borderId="0" xfId="60" applyNumberFormat="1" applyFont="1" applyFill="1" applyBorder="1" applyAlignment="1" applyProtection="1">
      <alignment horizontal="right" wrapText="1" indent="2"/>
    </xf>
    <xf numFmtId="167" fontId="81" fillId="25" borderId="0" xfId="0" applyNumberFormat="1" applyFont="1" applyFill="1" applyBorder="1" applyAlignment="1" applyProtection="1">
      <alignment horizontal="right" indent="2"/>
    </xf>
    <xf numFmtId="0" fontId="13" fillId="25" borderId="18" xfId="0" applyFont="1" applyFill="1" applyBorder="1" applyAlignment="1" applyProtection="1">
      <alignment horizontal="left" indent="4"/>
    </xf>
    <xf numFmtId="0" fontId="18"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0" fontId="87" fillId="25" borderId="0" xfId="0" applyFont="1" applyFill="1" applyBorder="1" applyAlignment="1" applyProtection="1">
      <alignment horizontal="center"/>
    </xf>
    <xf numFmtId="0" fontId="50" fillId="26" borderId="15" xfId="0" applyFont="1" applyFill="1" applyBorder="1" applyAlignment="1" applyProtection="1">
      <alignment horizontal="left"/>
    </xf>
    <xf numFmtId="0" fontId="50" fillId="26" borderId="16" xfId="0" applyFont="1" applyFill="1" applyBorder="1" applyAlignment="1" applyProtection="1">
      <alignment horizontal="left"/>
    </xf>
    <xf numFmtId="0" fontId="50" fillId="26" borderId="17" xfId="0" applyFont="1" applyFill="1" applyBorder="1" applyAlignment="1" applyProtection="1">
      <alignment horizontal="left"/>
    </xf>
    <xf numFmtId="0" fontId="0" fillId="25" borderId="0" xfId="0" applyFill="1" applyAlignment="1" applyProtection="1">
      <alignment vertical="justify" wrapText="1"/>
    </xf>
    <xf numFmtId="165" fontId="25" fillId="25" borderId="0" xfId="0" applyNumberFormat="1" applyFont="1" applyFill="1" applyBorder="1" applyAlignment="1" applyProtection="1">
      <alignment horizontal="right" indent="2"/>
    </xf>
    <xf numFmtId="165" fontId="25" fillId="26" borderId="0" xfId="0" applyNumberFormat="1" applyFont="1" applyFill="1" applyBorder="1" applyAlignment="1" applyProtection="1">
      <alignment horizontal="right" indent="2"/>
    </xf>
    <xf numFmtId="165" fontId="81" fillId="25" borderId="0" xfId="0" applyNumberFormat="1" applyFont="1" applyFill="1" applyBorder="1" applyAlignment="1" applyProtection="1">
      <alignment horizontal="right" indent="2"/>
    </xf>
    <xf numFmtId="165" fontId="81" fillId="26" borderId="0" xfId="0" applyNumberFormat="1" applyFont="1" applyFill="1" applyBorder="1" applyAlignment="1" applyProtection="1">
      <alignment horizontal="right" indent="2"/>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0" fontId="13" fillId="25" borderId="18" xfId="0" applyFont="1" applyFill="1" applyBorder="1" applyAlignment="1" applyProtection="1">
      <alignment horizontal="right" indent="6"/>
    </xf>
    <xf numFmtId="0" fontId="18" fillId="0" borderId="0" xfId="62" applyFont="1" applyFill="1" applyBorder="1" applyAlignment="1">
      <alignment horizontal="right"/>
    </xf>
    <xf numFmtId="0" fontId="86" fillId="26" borderId="24" xfId="0" applyFont="1" applyFill="1" applyBorder="1" applyAlignment="1">
      <alignment horizontal="left" vertical="center" wrapText="1"/>
    </xf>
    <xf numFmtId="0" fontId="86" fillId="26" borderId="26" xfId="0" applyFont="1" applyFill="1" applyBorder="1" applyAlignment="1">
      <alignment horizontal="left" vertical="center" wrapText="1"/>
    </xf>
    <xf numFmtId="0" fontId="86" fillId="26" borderId="25" xfId="0" applyFont="1" applyFill="1" applyBorder="1" applyAlignment="1">
      <alignment horizontal="left" vertical="center" wrapText="1"/>
    </xf>
    <xf numFmtId="0" fontId="91" fillId="25" borderId="24" xfId="62" applyFont="1" applyFill="1" applyBorder="1" applyAlignment="1">
      <alignment horizontal="left" vertical="center"/>
    </xf>
    <xf numFmtId="0" fontId="91" fillId="25" borderId="25" xfId="62" applyFont="1" applyFill="1" applyBorder="1" applyAlignment="1">
      <alignment horizontal="left" vertical="center"/>
    </xf>
    <xf numFmtId="0" fontId="13" fillId="25" borderId="0" xfId="62" applyFont="1" applyFill="1" applyBorder="1" applyAlignment="1">
      <alignment horizontal="left" indent="6"/>
    </xf>
    <xf numFmtId="0" fontId="91" fillId="26" borderId="0" xfId="62" applyFont="1" applyFill="1" applyBorder="1" applyAlignment="1">
      <alignment horizontal="center" vertical="center"/>
    </xf>
    <xf numFmtId="1" fontId="13" fillId="25" borderId="13" xfId="0" applyNumberFormat="1" applyFont="1" applyFill="1" applyBorder="1" applyAlignment="1">
      <alignment horizontal="center"/>
    </xf>
    <xf numFmtId="0" fontId="18" fillId="25" borderId="0" xfId="62" applyFont="1" applyFill="1" applyBorder="1" applyAlignment="1">
      <alignment vertical="center" wrapText="1"/>
    </xf>
    <xf numFmtId="0" fontId="91"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81" fillId="25" borderId="0" xfId="0" applyFont="1" applyFill="1" applyBorder="1" applyAlignment="1">
      <alignment horizontal="left"/>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5" fillId="0" borderId="0" xfId="70" applyFont="1" applyAlignment="1">
      <alignment horizontal="right"/>
    </xf>
    <xf numFmtId="0" fontId="81" fillId="25" borderId="0" xfId="70" applyFont="1" applyFill="1" applyBorder="1" applyAlignment="1">
      <alignment horizontal="lef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8" fillId="25" borderId="0" xfId="70" applyFont="1" applyFill="1" applyBorder="1" applyAlignment="1">
      <alignment horizontal="left" vertical="top"/>
    </xf>
    <xf numFmtId="0" fontId="13" fillId="26" borderId="13" xfId="70" applyFont="1" applyFill="1" applyBorder="1" applyAlignment="1">
      <alignment horizontal="center"/>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13" fillId="25" borderId="76" xfId="70" applyFont="1" applyFill="1" applyBorder="1" applyAlignment="1">
      <alignment horizontal="center" vertical="center" wrapText="1"/>
    </xf>
    <xf numFmtId="0" fontId="13" fillId="25" borderId="77" xfId="70" applyFont="1" applyFill="1" applyBorder="1" applyAlignment="1">
      <alignment horizontal="center"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1" fillId="25" borderId="0" xfId="78" applyFont="1" applyFill="1" applyBorder="1" applyAlignment="1">
      <alignment horizontal="left" vertical="center"/>
    </xf>
    <xf numFmtId="0" fontId="125" fillId="26" borderId="71" xfId="70" applyFont="1" applyFill="1" applyBorder="1" applyAlignment="1">
      <alignment horizontal="center" vertical="center"/>
    </xf>
    <xf numFmtId="0" fontId="125" fillId="26" borderId="72" xfId="70" applyFont="1" applyFill="1" applyBorder="1" applyAlignment="1">
      <alignment horizontal="center" vertical="center"/>
    </xf>
    <xf numFmtId="0" fontId="125" fillId="26" borderId="73" xfId="70" applyFont="1" applyFill="1" applyBorder="1" applyAlignment="1">
      <alignment horizontal="center" vertical="center"/>
    </xf>
    <xf numFmtId="0" fontId="125" fillId="26" borderId="74" xfId="70" applyFont="1" applyFill="1" applyBorder="1" applyAlignment="1">
      <alignment horizontal="center" vertical="center"/>
    </xf>
    <xf numFmtId="3" fontId="92" fillId="25" borderId="0" xfId="63" applyNumberFormat="1" applyFont="1" applyFill="1" applyBorder="1" applyAlignment="1">
      <alignment horizontal="right" indent="2"/>
    </xf>
    <xf numFmtId="0" fontId="13" fillId="25" borderId="18" xfId="63" applyFont="1" applyFill="1" applyBorder="1" applyAlignment="1">
      <alignment horizontal="left" indent="6"/>
    </xf>
    <xf numFmtId="0" fontId="130" fillId="25" borderId="78" xfId="63" applyFont="1" applyFill="1" applyBorder="1" applyAlignment="1">
      <alignment horizontal="center" vertical="center" wrapText="1"/>
    </xf>
    <xf numFmtId="0" fontId="130" fillId="25" borderId="67" xfId="63" applyFont="1" applyFill="1" applyBorder="1" applyAlignment="1">
      <alignment horizontal="center" vertical="center" wrapText="1"/>
    </xf>
    <xf numFmtId="0" fontId="130" fillId="25" borderId="79" xfId="63" applyFont="1" applyFill="1" applyBorder="1" applyAlignment="1">
      <alignment horizontal="center" vertical="center" wrapText="1"/>
    </xf>
    <xf numFmtId="0" fontId="130" fillId="25" borderId="80" xfId="63" applyFont="1" applyFill="1" applyBorder="1" applyAlignment="1">
      <alignment horizontal="center" vertical="center" wrapText="1"/>
    </xf>
    <xf numFmtId="0" fontId="130" fillId="25" borderId="36" xfId="63" applyFont="1" applyFill="1" applyBorder="1" applyAlignment="1">
      <alignment horizontal="center" vertical="center" wrapText="1"/>
    </xf>
    <xf numFmtId="0" fontId="130" fillId="25" borderId="81" xfId="63" applyFont="1" applyFill="1" applyBorder="1" applyAlignment="1">
      <alignment horizontal="center" vertical="center" wrapText="1"/>
    </xf>
    <xf numFmtId="1" fontId="13" fillId="26" borderId="12" xfId="63" applyNumberFormat="1" applyFont="1" applyFill="1" applyBorder="1" applyAlignment="1">
      <alignment horizontal="center" vertical="center"/>
    </xf>
    <xf numFmtId="3" fontId="13" fillId="25" borderId="13" xfId="63" applyNumberFormat="1" applyFont="1" applyFill="1" applyBorder="1" applyAlignment="1">
      <alignment horizontal="center" vertical="center"/>
    </xf>
    <xf numFmtId="3" fontId="13" fillId="25" borderId="13" xfId="63" quotePrefix="1" applyNumberFormat="1" applyFont="1" applyFill="1" applyBorder="1" applyAlignment="1">
      <alignment horizontal="center" vertical="center"/>
    </xf>
    <xf numFmtId="3" fontId="13" fillId="25" borderId="11" xfId="63" quotePrefix="1" applyNumberFormat="1" applyFont="1" applyFill="1" applyBorder="1" applyAlignment="1">
      <alignment horizontal="center" vertical="center" wrapText="1"/>
    </xf>
    <xf numFmtId="3" fontId="11" fillId="25" borderId="0" xfId="63" applyNumberFormat="1" applyFont="1" applyFill="1" applyBorder="1" applyAlignment="1">
      <alignment horizontal="right" indent="2"/>
    </xf>
    <xf numFmtId="3" fontId="92" fillId="25" borderId="0" xfId="63" applyNumberFormat="1" applyFont="1" applyFill="1" applyBorder="1" applyAlignment="1">
      <alignment horizontal="center"/>
    </xf>
    <xf numFmtId="3" fontId="92" fillId="25" borderId="0" xfId="63" applyNumberFormat="1" applyFont="1" applyFill="1" applyBorder="1" applyAlignment="1">
      <alignment horizontal="right" indent="3"/>
    </xf>
    <xf numFmtId="173" fontId="5" fillId="26" borderId="0" xfId="63" applyNumberFormat="1" applyFont="1" applyFill="1" applyAlignment="1">
      <alignment horizontal="right"/>
    </xf>
    <xf numFmtId="0" fontId="13" fillId="25" borderId="12" xfId="62" applyFont="1" applyFill="1" applyBorder="1" applyAlignment="1">
      <alignment horizontal="center"/>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1"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1" fillId="24" borderId="0" xfId="40" applyNumberFormat="1" applyFont="1" applyFill="1" applyBorder="1" applyAlignment="1">
      <alignment horizontal="center" vertical="center" wrapText="1"/>
    </xf>
    <xf numFmtId="0" fontId="81"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8" xfId="0" applyFont="1" applyFill="1" applyBorder="1" applyAlignment="1">
      <alignment horizontal="left" indent="6"/>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0" fontId="13" fillId="26" borderId="12" xfId="53" applyFont="1" applyFill="1" applyBorder="1" applyAlignment="1">
      <alignment horizontal="center" vertical="center" wrapText="1"/>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81" fillId="25" borderId="0" xfId="0" applyFont="1" applyFill="1" applyBorder="1" applyAlignment="1">
      <alignment horizontal="left" vertical="center"/>
    </xf>
    <xf numFmtId="0" fontId="95" fillId="25" borderId="0" xfId="0" applyFont="1" applyFill="1" applyBorder="1" applyAlignment="1">
      <alignment horizontal="center"/>
    </xf>
    <xf numFmtId="173" fontId="14" fillId="25" borderId="0" xfId="62" applyNumberFormat="1" applyFont="1" applyFill="1" applyBorder="1" applyAlignment="1">
      <alignment horizontal="right"/>
    </xf>
    <xf numFmtId="0" fontId="13" fillId="25" borderId="0" xfId="70" applyFont="1" applyFill="1" applyBorder="1" applyAlignment="1">
      <alignment horizontal="left" indent="1"/>
    </xf>
    <xf numFmtId="0" fontId="13" fillId="0" borderId="0" xfId="70" applyFont="1" applyBorder="1" applyAlignment="1">
      <alignment horizontal="left" indent="1"/>
    </xf>
    <xf numFmtId="0" fontId="81" fillId="25" borderId="0" xfId="70" applyFont="1" applyFill="1" applyBorder="1" applyAlignment="1">
      <alignment horizontal="left" vertical="center"/>
    </xf>
    <xf numFmtId="0" fontId="94" fillId="25" borderId="0" xfId="70" applyFont="1" applyFill="1" applyBorder="1" applyAlignment="1">
      <alignment horizontal="left" vertical="center"/>
    </xf>
    <xf numFmtId="0" fontId="13" fillId="25" borderId="0" xfId="70" applyFont="1" applyFill="1" applyBorder="1" applyAlignment="1">
      <alignment horizontal="left"/>
    </xf>
    <xf numFmtId="0" fontId="86" fillId="26" borderId="31" xfId="70" applyFont="1" applyFill="1" applyBorder="1" applyAlignment="1">
      <alignment horizontal="left" vertical="center"/>
    </xf>
    <xf numFmtId="0" fontId="86" fillId="26" borderId="32" xfId="70" applyFont="1" applyFill="1" applyBorder="1" applyAlignment="1">
      <alignment horizontal="left" vertical="center"/>
    </xf>
    <xf numFmtId="0" fontId="86" fillId="26" borderId="33" xfId="70" applyFont="1" applyFill="1" applyBorder="1" applyAlignment="1">
      <alignment horizontal="left" vertical="center"/>
    </xf>
    <xf numFmtId="0" fontId="98" fillId="26" borderId="34" xfId="70" applyFont="1" applyFill="1" applyBorder="1" applyAlignment="1">
      <alignment horizontal="left" vertical="center"/>
    </xf>
    <xf numFmtId="0" fontId="98" fillId="26" borderId="37" xfId="70" applyFont="1" applyFill="1" applyBorder="1" applyAlignment="1">
      <alignment horizontal="left" vertical="center"/>
    </xf>
    <xf numFmtId="0" fontId="98" fillId="26" borderId="35" xfId="70" applyFont="1" applyFill="1" applyBorder="1" applyAlignment="1">
      <alignment horizontal="left" vertical="center"/>
    </xf>
    <xf numFmtId="0" fontId="18" fillId="0" borderId="67" xfId="70" applyFont="1" applyBorder="1" applyAlignment="1">
      <alignment vertical="justify" wrapText="1"/>
    </xf>
    <xf numFmtId="0" fontId="18" fillId="0" borderId="0" xfId="70" applyFont="1" applyBorder="1" applyAlignment="1">
      <alignment vertical="justify" wrapText="1"/>
    </xf>
    <xf numFmtId="0" fontId="13" fillId="25" borderId="18" xfId="70" applyFont="1" applyFill="1" applyBorder="1" applyAlignment="1">
      <alignment horizontal="right"/>
    </xf>
    <xf numFmtId="0" fontId="13" fillId="25" borderId="49" xfId="70" applyFont="1" applyFill="1" applyBorder="1" applyAlignment="1">
      <alignment horizontal="center"/>
    </xf>
    <xf numFmtId="0" fontId="13" fillId="25" borderId="13" xfId="70" applyFont="1" applyFill="1" applyBorder="1" applyAlignment="1">
      <alignment horizontal="center"/>
    </xf>
    <xf numFmtId="0" fontId="13" fillId="25" borderId="82" xfId="70" applyFont="1" applyFill="1" applyBorder="1" applyAlignment="1">
      <alignment horizontal="center"/>
    </xf>
    <xf numFmtId="0" fontId="14" fillId="25" borderId="0" xfId="70" applyFont="1" applyFill="1" applyBorder="1" applyAlignment="1">
      <alignment horizontal="left" indent="1"/>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1"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133" fillId="26" borderId="34" xfId="62" applyFont="1" applyFill="1" applyBorder="1" applyAlignment="1">
      <alignment horizontal="center" vertical="center"/>
    </xf>
    <xf numFmtId="0" fontId="133" fillId="26" borderId="35" xfId="62" applyFont="1" applyFill="1" applyBorder="1" applyAlignment="1">
      <alignment horizontal="center" vertical="center"/>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50" fillId="26" borderId="31" xfId="62" applyFont="1" applyFill="1" applyBorder="1" applyAlignment="1">
      <alignment horizontal="left" vertical="center"/>
    </xf>
    <xf numFmtId="0" fontId="50" fillId="26" borderId="32" xfId="62" applyFont="1" applyFill="1" applyBorder="1" applyAlignment="1">
      <alignment horizontal="left" vertical="center"/>
    </xf>
    <xf numFmtId="0" fontId="50" fillId="26" borderId="33" xfId="62" applyFont="1" applyFill="1" applyBorder="1" applyAlignment="1">
      <alignment horizontal="left" vertical="center"/>
    </xf>
    <xf numFmtId="0" fontId="92" fillId="25" borderId="0" xfId="62" applyFont="1" applyFill="1" applyBorder="1" applyAlignment="1">
      <alignment horizontal="left" vertical="center"/>
    </xf>
    <xf numFmtId="0" fontId="133" fillId="25" borderId="34" xfId="62" applyFont="1" applyFill="1" applyBorder="1" applyAlignment="1">
      <alignment horizontal="center" vertical="center"/>
    </xf>
    <xf numFmtId="0" fontId="133" fillId="25" borderId="35" xfId="62" applyFont="1" applyFill="1" applyBorder="1" applyAlignment="1">
      <alignment horizontal="center" vertical="center"/>
    </xf>
    <xf numFmtId="0" fontId="31" fillId="25" borderId="0" xfId="62" applyFont="1" applyFill="1" applyBorder="1" applyAlignment="1">
      <alignment horizontal="left" vertical="center" wrapText="1"/>
    </xf>
    <xf numFmtId="0" fontId="11" fillId="25" borderId="23" xfId="70" applyFont="1" applyFill="1" applyBorder="1" applyAlignment="1">
      <alignment horizontal="left"/>
    </xf>
    <xf numFmtId="0" fontId="11" fillId="25" borderId="22"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13" fillId="26" borderId="13" xfId="62" applyFont="1" applyFill="1" applyBorder="1" applyAlignment="1">
      <alignment horizontal="center" vertical="center"/>
    </xf>
    <xf numFmtId="173" fontId="14" fillId="25" borderId="0" xfId="70" applyNumberFormat="1" applyFont="1" applyFill="1" applyBorder="1" applyAlignment="1">
      <alignment horizontal="left"/>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1" fillId="44" borderId="0" xfId="70" applyFont="1" applyFill="1" applyBorder="1" applyAlignment="1">
      <alignment horizontal="left"/>
    </xf>
    <xf numFmtId="0" fontId="18" fillId="27" borderId="0" xfId="40" applyFont="1" applyFill="1" applyBorder="1" applyAlignment="1">
      <alignment horizontal="left" wrapText="1"/>
    </xf>
    <xf numFmtId="0" fontId="18" fillId="24" borderId="0" xfId="40" applyFont="1" applyFill="1" applyBorder="1" applyAlignment="1">
      <alignment horizontal="left" wrapTex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90" fillId="26" borderId="0" xfId="70" applyFont="1" applyFill="1" applyBorder="1" applyAlignment="1">
      <alignment horizontal="left"/>
    </xf>
    <xf numFmtId="0" fontId="18" fillId="24" borderId="0" xfId="40" applyFont="1" applyFill="1" applyBorder="1" applyAlignment="1">
      <alignment horizontal="left" vertical="top" wrapText="1"/>
    </xf>
    <xf numFmtId="0" fontId="13" fillId="24" borderId="0" xfId="40" applyFont="1" applyFill="1" applyBorder="1" applyAlignment="1">
      <alignment horizontal="left" vertical="center" wrapText="1" indent="1"/>
    </xf>
    <xf numFmtId="3" fontId="90"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8" fillId="27" borderId="0" xfId="40" applyFont="1" applyFill="1" applyBorder="1" applyAlignment="1">
      <alignment horizontal="left"/>
    </xf>
    <xf numFmtId="0" fontId="18" fillId="27" borderId="19" xfId="40" applyFont="1" applyFill="1" applyBorder="1" applyAlignment="1">
      <alignment horizontal="left"/>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1" fillId="25" borderId="0" xfId="70" applyFont="1" applyFill="1" applyBorder="1" applyAlignment="1">
      <alignment horizontal="justify" vertical="center"/>
    </xf>
    <xf numFmtId="0" fontId="18" fillId="25" borderId="0" xfId="70" applyNumberFormat="1" applyFont="1" applyFill="1" applyBorder="1" applyAlignment="1" applyProtection="1">
      <alignment horizontal="justify" vertical="justify" wrapText="1"/>
      <protection locked="0"/>
    </xf>
    <xf numFmtId="1" fontId="14" fillId="35" borderId="0" xfId="51" applyNumberFormat="1" applyFont="1" applyFill="1" applyBorder="1" applyAlignment="1">
      <alignment horizont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18"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173" fontId="14" fillId="25" borderId="0" xfId="52" applyNumberFormat="1" applyFont="1" applyFill="1" applyBorder="1" applyAlignment="1">
      <alignment horizontal="right"/>
    </xf>
    <xf numFmtId="0" fontId="14" fillId="27" borderId="0" xfId="61" applyFont="1" applyFill="1" applyBorder="1" applyAlignment="1">
      <alignment horizontal="justify" vertical="center" wrapText="1"/>
    </xf>
    <xf numFmtId="0" fontId="14" fillId="27" borderId="0" xfId="61" applyFont="1" applyFill="1" applyBorder="1" applyAlignment="1">
      <alignment horizontal="justify" vertical="center"/>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1" fillId="26" borderId="24" xfId="51" applyNumberFormat="1" applyFont="1" applyFill="1" applyBorder="1" applyAlignment="1">
      <alignment horizontal="center" vertical="center" wrapText="1"/>
    </xf>
    <xf numFmtId="0" fontId="91" fillId="26" borderId="25" xfId="51" applyNumberFormat="1" applyFont="1" applyFill="1" applyBorder="1" applyAlignment="1">
      <alignment horizontal="center" vertical="center"/>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cellXfs>
  <cellStyles count="221">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9"/>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178"/>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2 5" xfId="180"/>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style1421252534878" xfId="181"/>
    <cellStyle name="style1421252535081" xfId="182"/>
    <cellStyle name="style1421252535237" xfId="183"/>
    <cellStyle name="style1421252535347" xfId="184"/>
    <cellStyle name="style1421252535472" xfId="185"/>
    <cellStyle name="style1421252535597" xfId="186"/>
    <cellStyle name="style1421252535737" xfId="187"/>
    <cellStyle name="style1421252535893" xfId="188"/>
    <cellStyle name="style1421252536143" xfId="189"/>
    <cellStyle name="style1421252536268" xfId="190"/>
    <cellStyle name="style1421252536378" xfId="191"/>
    <cellStyle name="style1421252536518" xfId="192"/>
    <cellStyle name="style1421252536628" xfId="193"/>
    <cellStyle name="style1421252536737" xfId="194"/>
    <cellStyle name="style1421252536924" xfId="195"/>
    <cellStyle name="style1421252537049" xfId="196"/>
    <cellStyle name="style1421252537143" xfId="197"/>
    <cellStyle name="style1421252537253" xfId="198"/>
    <cellStyle name="style1421252537440" xfId="199"/>
    <cellStyle name="style1421252537565" xfId="200"/>
    <cellStyle name="style1421252537690" xfId="201"/>
    <cellStyle name="style1421252537815" xfId="202"/>
    <cellStyle name="style1421252537940" xfId="203"/>
    <cellStyle name="style1421252538112" xfId="204"/>
    <cellStyle name="style1421252538237" xfId="205"/>
    <cellStyle name="style1421252538362" xfId="206"/>
    <cellStyle name="style1421252538502" xfId="207"/>
    <cellStyle name="style1421252538752" xfId="208"/>
    <cellStyle name="style1421252538846" xfId="209"/>
    <cellStyle name="style1421252538955" xfId="210"/>
    <cellStyle name="style1421252539049" xfId="211"/>
    <cellStyle name="style1421252539174" xfId="212"/>
    <cellStyle name="style1421252539283" xfId="213"/>
    <cellStyle name="style1421252539393" xfId="214"/>
    <cellStyle name="style1421252539502" xfId="215"/>
    <cellStyle name="style1421252539612" xfId="216"/>
    <cellStyle name="style1421252540033" xfId="217"/>
    <cellStyle name="style1421252540158" xfId="218"/>
    <cellStyle name="style1421252540315" xfId="219"/>
    <cellStyle name="style1421252540424" xfId="220"/>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9">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364"/>
          <c:y val="2.0442129629629976E-2"/>
        </c:manualLayout>
      </c:layout>
      <c:spPr>
        <a:noFill/>
        <a:ln w="25400">
          <a:noFill/>
        </a:ln>
      </c:spPr>
    </c:title>
    <c:plotArea>
      <c:layout>
        <c:manualLayout>
          <c:layoutTarget val="inner"/>
          <c:xMode val="edge"/>
          <c:yMode val="edge"/>
          <c:x val="0.11375625000000029"/>
          <c:y val="0.18251574074074242"/>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'9lay_off'!$E$12:$Q$12</c:f>
              <c:numCache>
                <c:formatCode>0</c:formatCode>
                <c:ptCount val="13"/>
                <c:pt idx="0">
                  <c:v>145</c:v>
                </c:pt>
                <c:pt idx="1">
                  <c:v>158</c:v>
                </c:pt>
                <c:pt idx="2">
                  <c:v>149</c:v>
                </c:pt>
                <c:pt idx="3">
                  <c:v>147</c:v>
                </c:pt>
                <c:pt idx="4">
                  <c:v>147</c:v>
                </c:pt>
                <c:pt idx="5">
                  <c:v>132</c:v>
                </c:pt>
                <c:pt idx="6">
                  <c:v>104</c:v>
                </c:pt>
                <c:pt idx="7">
                  <c:v>97</c:v>
                </c:pt>
                <c:pt idx="8">
                  <c:v>86</c:v>
                </c:pt>
                <c:pt idx="9">
                  <c:v>82</c:v>
                </c:pt>
                <c:pt idx="10">
                  <c:v>72</c:v>
                </c:pt>
                <c:pt idx="11">
                  <c:v>80</c:v>
                </c:pt>
                <c:pt idx="12">
                  <c:v>106</c:v>
                </c:pt>
              </c:numCache>
            </c:numRef>
          </c:val>
        </c:ser>
        <c:axId val="215878656"/>
        <c:axId val="215954944"/>
      </c:barChart>
      <c:catAx>
        <c:axId val="215878656"/>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15954944"/>
        <c:crosses val="autoZero"/>
        <c:auto val="1"/>
        <c:lblAlgn val="ctr"/>
        <c:lblOffset val="100"/>
        <c:tickLblSkip val="1"/>
        <c:tickMarkSkip val="1"/>
      </c:catAx>
      <c:valAx>
        <c:axId val="21595494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1587865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225"/>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695"/>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106765</c:v>
              </c:pt>
              <c:pt idx="1">
                <c:v>103904</c:v>
              </c:pt>
            </c:numLit>
          </c:val>
        </c:ser>
        <c:gapWidth val="120"/>
        <c:axId val="303130880"/>
        <c:axId val="303152512"/>
      </c:barChart>
      <c:catAx>
        <c:axId val="30313088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303152512"/>
        <c:crosses val="autoZero"/>
        <c:auto val="1"/>
        <c:lblAlgn val="ctr"/>
        <c:lblOffset val="100"/>
        <c:tickLblSkip val="1"/>
        <c:tickMarkSkip val="1"/>
      </c:catAx>
      <c:valAx>
        <c:axId val="303152512"/>
        <c:scaling>
          <c:orientation val="minMax"/>
          <c:max val="200000"/>
        </c:scaling>
        <c:delete val="1"/>
        <c:axPos val="b"/>
        <c:majorGridlines>
          <c:spPr>
            <a:ln w="3175">
              <a:solidFill>
                <a:srgbClr val="FFF2E5"/>
              </a:solidFill>
              <a:prstDash val="sysDash"/>
            </a:ln>
          </c:spPr>
        </c:majorGridlines>
        <c:numFmt formatCode="General" sourceLinked="1"/>
        <c:tickLblPos val="none"/>
        <c:crossAx val="30313088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104"/>
          <c:y val="2.9868411235183037E-2"/>
        </c:manualLayout>
      </c:layout>
      <c:spPr>
        <a:noFill/>
        <a:ln w="25400">
          <a:noFill/>
        </a:ln>
      </c:spPr>
    </c:title>
    <c:plotArea>
      <c:layout>
        <c:manualLayout>
          <c:layoutTarget val="inner"/>
          <c:xMode val="edge"/>
          <c:yMode val="edge"/>
          <c:x val="0.38758407553172475"/>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70892</c:v>
              </c:pt>
              <c:pt idx="1">
                <c:v>3877</c:v>
              </c:pt>
              <c:pt idx="2">
                <c:v>3674</c:v>
              </c:pt>
              <c:pt idx="3">
                <c:v>14502</c:v>
              </c:pt>
              <c:pt idx="4">
                <c:v>11478</c:v>
              </c:pt>
              <c:pt idx="5">
                <c:v>12331</c:v>
              </c:pt>
              <c:pt idx="6">
                <c:v>14868</c:v>
              </c:pt>
              <c:pt idx="7">
                <c:v>16828</c:v>
              </c:pt>
              <c:pt idx="8">
                <c:v>17414</c:v>
              </c:pt>
              <c:pt idx="9">
                <c:v>17710</c:v>
              </c:pt>
              <c:pt idx="10">
                <c:v>15258</c:v>
              </c:pt>
              <c:pt idx="11">
                <c:v>9732</c:v>
              </c:pt>
              <c:pt idx="12">
                <c:v>2105</c:v>
              </c:pt>
            </c:numLit>
          </c:val>
        </c:ser>
        <c:gapWidth val="30"/>
        <c:axId val="321494016"/>
        <c:axId val="321573632"/>
      </c:barChart>
      <c:catAx>
        <c:axId val="32149401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321573632"/>
        <c:crosses val="autoZero"/>
        <c:auto val="1"/>
        <c:lblAlgn val="ctr"/>
        <c:lblOffset val="100"/>
        <c:tickLblSkip val="1"/>
        <c:tickMarkSkip val="1"/>
      </c:catAx>
      <c:valAx>
        <c:axId val="321573632"/>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32149401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488"/>
          <c:y val="0.14771786102494774"/>
          <c:w val="0.53736636578958907"/>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4654</c:v>
                </c:pt>
                <c:pt idx="1">
                  <c:v>1499</c:v>
                </c:pt>
                <c:pt idx="2">
                  <c:v>3272</c:v>
                </c:pt>
                <c:pt idx="3">
                  <c:v>712</c:v>
                </c:pt>
                <c:pt idx="4">
                  <c:v>1437</c:v>
                </c:pt>
                <c:pt idx="5">
                  <c:v>3247</c:v>
                </c:pt>
                <c:pt idx="6">
                  <c:v>1430</c:v>
                </c:pt>
                <c:pt idx="7">
                  <c:v>3045</c:v>
                </c:pt>
                <c:pt idx="8">
                  <c:v>1224</c:v>
                </c:pt>
                <c:pt idx="9">
                  <c:v>2222</c:v>
                </c:pt>
                <c:pt idx="10">
                  <c:v>16554</c:v>
                </c:pt>
                <c:pt idx="11">
                  <c:v>1161</c:v>
                </c:pt>
                <c:pt idx="12">
                  <c:v>26133</c:v>
                </c:pt>
                <c:pt idx="13">
                  <c:v>2309</c:v>
                </c:pt>
                <c:pt idx="14">
                  <c:v>7812</c:v>
                </c:pt>
                <c:pt idx="15">
                  <c:v>1274</c:v>
                </c:pt>
                <c:pt idx="16">
                  <c:v>2372</c:v>
                </c:pt>
                <c:pt idx="17">
                  <c:v>3135</c:v>
                </c:pt>
                <c:pt idx="18">
                  <c:v>6050</c:v>
                </c:pt>
                <c:pt idx="19">
                  <c:v>1791</c:v>
                </c:pt>
              </c:numCache>
            </c:numRef>
          </c:val>
        </c:ser>
        <c:gapWidth val="30"/>
        <c:axId val="322746240"/>
        <c:axId val="322802432"/>
      </c:barChart>
      <c:catAx>
        <c:axId val="322746240"/>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322802432"/>
        <c:crosses val="autoZero"/>
        <c:auto val="1"/>
        <c:lblAlgn val="ctr"/>
        <c:lblOffset val="100"/>
        <c:tickLblSkip val="1"/>
        <c:tickMarkSkip val="1"/>
      </c:catAx>
      <c:valAx>
        <c:axId val="32280243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32274624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8711"/>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1195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8922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252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97.968974532778105</c:v>
                </c:pt>
                <c:pt idx="1">
                  <c:v>90.168943934267801</c:v>
                </c:pt>
                <c:pt idx="2">
                  <c:v>95.423460837887106</c:v>
                </c:pt>
                <c:pt idx="3">
                  <c:v>96.501213054187204</c:v>
                </c:pt>
                <c:pt idx="4">
                  <c:v>88.548480143326401</c:v>
                </c:pt>
                <c:pt idx="5">
                  <c:v>102.55876087988599</c:v>
                </c:pt>
                <c:pt idx="6">
                  <c:v>90.263170798898102</c:v>
                </c:pt>
                <c:pt idx="7">
                  <c:v>93.9537180076628</c:v>
                </c:pt>
                <c:pt idx="8">
                  <c:v>88.070948602966496</c:v>
                </c:pt>
                <c:pt idx="9">
                  <c:v>97.624749312460295</c:v>
                </c:pt>
                <c:pt idx="10">
                  <c:v>93.8270090146423</c:v>
                </c:pt>
                <c:pt idx="11">
                  <c:v>89.559267578125002</c:v>
                </c:pt>
                <c:pt idx="12">
                  <c:v>92.409506441330805</c:v>
                </c:pt>
                <c:pt idx="13">
                  <c:v>93.002994510694705</c:v>
                </c:pt>
                <c:pt idx="14">
                  <c:v>99.448374020665398</c:v>
                </c:pt>
                <c:pt idx="15">
                  <c:v>99.000822528363003</c:v>
                </c:pt>
                <c:pt idx="16">
                  <c:v>97.737008221375604</c:v>
                </c:pt>
                <c:pt idx="17">
                  <c:v>92.689323461091803</c:v>
                </c:pt>
                <c:pt idx="18">
                  <c:v>69.090667965627503</c:v>
                </c:pt>
                <c:pt idx="19">
                  <c:v>89.341589627959394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91.844395438576797</c:v>
                </c:pt>
                <c:pt idx="1">
                  <c:v>91.844395438576797</c:v>
                </c:pt>
                <c:pt idx="2">
                  <c:v>91.844395438576797</c:v>
                </c:pt>
                <c:pt idx="3">
                  <c:v>91.844395438576797</c:v>
                </c:pt>
                <c:pt idx="4">
                  <c:v>91.844395438576797</c:v>
                </c:pt>
                <c:pt idx="5">
                  <c:v>91.844395438576797</c:v>
                </c:pt>
                <c:pt idx="6">
                  <c:v>91.844395438576797</c:v>
                </c:pt>
                <c:pt idx="7">
                  <c:v>91.844395438576797</c:v>
                </c:pt>
                <c:pt idx="8">
                  <c:v>91.844395438576797</c:v>
                </c:pt>
                <c:pt idx="9">
                  <c:v>91.844395438576797</c:v>
                </c:pt>
                <c:pt idx="10">
                  <c:v>91.844395438576797</c:v>
                </c:pt>
                <c:pt idx="11">
                  <c:v>91.844395438576797</c:v>
                </c:pt>
                <c:pt idx="12">
                  <c:v>91.844395438576797</c:v>
                </c:pt>
                <c:pt idx="13">
                  <c:v>91.844395438576797</c:v>
                </c:pt>
                <c:pt idx="14">
                  <c:v>91.844395438576797</c:v>
                </c:pt>
                <c:pt idx="15">
                  <c:v>91.844395438576797</c:v>
                </c:pt>
                <c:pt idx="16">
                  <c:v>91.844395438576797</c:v>
                </c:pt>
                <c:pt idx="17">
                  <c:v>91.844395438576797</c:v>
                </c:pt>
                <c:pt idx="18">
                  <c:v>91.844395438576797</c:v>
                </c:pt>
                <c:pt idx="19">
                  <c:v>91.844395438576797</c:v>
                </c:pt>
              </c:numCache>
            </c:numRef>
          </c:val>
        </c:ser>
        <c:marker val="1"/>
        <c:axId val="324112768"/>
        <c:axId val="324117632"/>
      </c:lineChart>
      <c:catAx>
        <c:axId val="324112768"/>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324117632"/>
        <c:crosses val="autoZero"/>
        <c:auto val="1"/>
        <c:lblAlgn val="ctr"/>
        <c:lblOffset val="100"/>
        <c:tickLblSkip val="1"/>
        <c:tickMarkSkip val="1"/>
      </c:catAx>
      <c:valAx>
        <c:axId val="324117632"/>
        <c:scaling>
          <c:orientation val="minMax"/>
          <c:min val="50"/>
        </c:scaling>
        <c:axPos val="l"/>
        <c:numFmt formatCode="0.0" sourceLinked="1"/>
        <c:tickLblPos val="none"/>
        <c:spPr>
          <a:ln w="9525">
            <a:noFill/>
          </a:ln>
        </c:spPr>
        <c:crossAx val="324112768"/>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107E-2"/>
        </c:manualLayout>
      </c:layout>
      <c:spPr>
        <a:noFill/>
        <a:ln w="25400">
          <a:noFill/>
        </a:ln>
      </c:spPr>
    </c:title>
    <c:plotArea>
      <c:layout>
        <c:manualLayout>
          <c:layoutTarget val="inner"/>
          <c:xMode val="edge"/>
          <c:yMode val="edge"/>
          <c:x val="8.5106382978723707E-2"/>
          <c:y val="0.12637362637359714"/>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60.112499999999983</c:v>
              </c:pt>
              <c:pt idx="1">
                <c:v>63.629166666666634</c:v>
              </c:pt>
              <c:pt idx="2">
                <c:v>66.712499999999991</c:v>
              </c:pt>
              <c:pt idx="3">
                <c:v>68.012500000000003</c:v>
              </c:pt>
              <c:pt idx="4">
                <c:v>65.762500000000003</c:v>
              </c:pt>
              <c:pt idx="5">
                <c:v>62.945833333333326</c:v>
              </c:pt>
              <c:pt idx="6">
                <c:v>59.212500000000013</c:v>
              </c:pt>
              <c:pt idx="7">
                <c:v>56.329166666666609</c:v>
              </c:pt>
              <c:pt idx="8">
                <c:v>54.862500000000011</c:v>
              </c:pt>
              <c:pt idx="9">
                <c:v>55.112500000000011</c:v>
              </c:pt>
              <c:pt idx="10">
                <c:v>56.329166666666609</c:v>
              </c:pt>
              <c:pt idx="11">
                <c:v>56.729166666666629</c:v>
              </c:pt>
              <c:pt idx="12">
                <c:v>57.629166666666634</c:v>
              </c:pt>
              <c:pt idx="13">
                <c:v>58.079166666666609</c:v>
              </c:pt>
              <c:pt idx="14">
                <c:v>58.262500000000017</c:v>
              </c:pt>
              <c:pt idx="15">
                <c:v>57.612500000000011</c:v>
              </c:pt>
              <c:pt idx="16">
                <c:v>55.395833333333314</c:v>
              </c:pt>
              <c:pt idx="17">
                <c:v>50.179166666666617</c:v>
              </c:pt>
              <c:pt idx="18">
                <c:v>44.245833333333316</c:v>
              </c:pt>
              <c:pt idx="19">
                <c:v>40.245833333333316</c:v>
              </c:pt>
              <c:pt idx="20">
                <c:v>41.012499999999989</c:v>
              </c:pt>
              <c:pt idx="21">
                <c:v>43.879166666666613</c:v>
              </c:pt>
              <c:pt idx="22">
                <c:v>47.395833333333321</c:v>
              </c:pt>
              <c:pt idx="23">
                <c:v>49.412499999999987</c:v>
              </c:pt>
              <c:pt idx="24">
                <c:v>50.945833333333304</c:v>
              </c:pt>
              <c:pt idx="25">
                <c:v>50.295833333333313</c:v>
              </c:pt>
              <c:pt idx="26">
                <c:v>47.729166666666629</c:v>
              </c:pt>
              <c:pt idx="27">
                <c:v>44.245833333333316</c:v>
              </c:pt>
              <c:pt idx="28">
                <c:v>42.345833333333324</c:v>
              </c:pt>
              <c:pt idx="29">
                <c:v>44.895833333333321</c:v>
              </c:pt>
              <c:pt idx="30">
                <c:v>49.279166666666633</c:v>
              </c:pt>
              <c:pt idx="31">
                <c:v>52.095833333333331</c:v>
              </c:pt>
              <c:pt idx="32">
                <c:v>52.595833333333331</c:v>
              </c:pt>
              <c:pt idx="33">
                <c:v>51.895833333333321</c:v>
              </c:pt>
              <c:pt idx="34">
                <c:v>53.112500000000011</c:v>
              </c:pt>
              <c:pt idx="35">
                <c:v>54.429166666666617</c:v>
              </c:pt>
              <c:pt idx="36">
                <c:v>55.212500000000006</c:v>
              </c:pt>
              <c:pt idx="37">
                <c:v>54.495833333333316</c:v>
              </c:pt>
              <c:pt idx="38">
                <c:v>51.479166666666615</c:v>
              </c:pt>
              <c:pt idx="39">
                <c:v>48.979166666666615</c:v>
              </c:pt>
              <c:pt idx="40">
                <c:v>46.579166666666609</c:v>
              </c:pt>
              <c:pt idx="41">
                <c:v>46.162500000000016</c:v>
              </c:pt>
              <c:pt idx="42">
                <c:v>45.145833333333314</c:v>
              </c:pt>
              <c:pt idx="43">
                <c:v>43.279166666666633</c:v>
              </c:pt>
              <c:pt idx="44">
                <c:v>40.962500000000006</c:v>
              </c:pt>
              <c:pt idx="45">
                <c:v>40.245833333333316</c:v>
              </c:pt>
              <c:pt idx="46">
                <c:v>40.245833333333316</c:v>
              </c:pt>
              <c:pt idx="47">
                <c:v>40.262500000000017</c:v>
              </c:pt>
              <c:pt idx="48">
                <c:v>39.279166666666633</c:v>
              </c:pt>
              <c:pt idx="49">
                <c:v>38.912500000000001</c:v>
              </c:pt>
              <c:pt idx="50">
                <c:v>41.462500000000013</c:v>
              </c:pt>
              <c:pt idx="51">
                <c:v>42.295833333333348</c:v>
              </c:pt>
              <c:pt idx="52">
                <c:v>41.845833333333324</c:v>
              </c:pt>
              <c:pt idx="53">
                <c:v>41.295833333333348</c:v>
              </c:pt>
              <c:pt idx="54">
                <c:v>41.512500000000003</c:v>
              </c:pt>
              <c:pt idx="55">
                <c:v>43.045833333333327</c:v>
              </c:pt>
              <c:pt idx="56">
                <c:v>43.629166666666634</c:v>
              </c:pt>
              <c:pt idx="57">
                <c:v>44.912500000000001</c:v>
              </c:pt>
              <c:pt idx="58">
                <c:v>45.595833333333331</c:v>
              </c:pt>
              <c:pt idx="59">
                <c:v>46.229166666666629</c:v>
              </c:pt>
              <c:pt idx="60">
                <c:v>47.545833333333306</c:v>
              </c:pt>
              <c:pt idx="61">
                <c:v>48.729166666666629</c:v>
              </c:pt>
              <c:pt idx="62">
                <c:v>47.5625</c:v>
              </c:pt>
              <c:pt idx="63">
                <c:v>46.079166666666609</c:v>
              </c:pt>
              <c:pt idx="64">
                <c:v>46.352777777777746</c:v>
              </c:pt>
              <c:pt idx="65">
                <c:v>48.093055555555551</c:v>
              </c:pt>
              <c:pt idx="66">
                <c:v>50.816666666666585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69.983333333333292</c:v>
              </c:pt>
              <c:pt idx="78">
                <c:v>64.083333333333286</c:v>
              </c:pt>
              <c:pt idx="79">
                <c:v>57.733333333333348</c:v>
              </c:pt>
              <c:pt idx="80">
                <c:v>52.5</c:v>
              </c:pt>
              <c:pt idx="81">
                <c:v>50.25</c:v>
              </c:pt>
              <c:pt idx="82">
                <c:v>51.349999999999994</c:v>
              </c:pt>
              <c:pt idx="83">
                <c:v>54.266666666666637</c:v>
              </c:pt>
              <c:pt idx="84">
                <c:v>56.05</c:v>
              </c:pt>
              <c:pt idx="85">
                <c:v>56.666666666666622</c:v>
              </c:pt>
              <c:pt idx="86">
                <c:v>56.016666666666595</c:v>
              </c:pt>
              <c:pt idx="87">
                <c:v>55.383333333333326</c:v>
              </c:pt>
              <c:pt idx="88">
                <c:v>54.61666666666661</c:v>
              </c:pt>
              <c:pt idx="89">
                <c:v>54.86666666666661</c:v>
              </c:pt>
              <c:pt idx="90">
                <c:v>56.566666666666613</c:v>
              </c:pt>
              <c:pt idx="91">
                <c:v>55.5</c:v>
              </c:pt>
              <c:pt idx="92">
                <c:v>52.483333333333327</c:v>
              </c:pt>
              <c:pt idx="93">
                <c:v>53.733333333333348</c:v>
              </c:pt>
              <c:pt idx="94">
                <c:v>57.100000000000009</c:v>
              </c:pt>
              <c:pt idx="95">
                <c:v>62.266666666666637</c:v>
              </c:pt>
              <c:pt idx="96">
                <c:v>63.316666666666585</c:v>
              </c:pt>
              <c:pt idx="97">
                <c:v>62.1</c:v>
              </c:pt>
              <c:pt idx="98">
                <c:v>60.6</c:v>
              </c:pt>
              <c:pt idx="99">
                <c:v>60.933333333333337</c:v>
              </c:pt>
              <c:pt idx="100">
                <c:v>61.9166666666666</c:v>
              </c:pt>
              <c:pt idx="101">
                <c:v>63.533333333333331</c:v>
              </c:pt>
              <c:pt idx="102">
                <c:v>63.216666666666612</c:v>
              </c:pt>
              <c:pt idx="103">
                <c:v>63.733333333333348</c:v>
              </c:pt>
              <c:pt idx="104">
                <c:v>64.566666666666663</c:v>
              </c:pt>
              <c:pt idx="105">
                <c:v>67.133333333333255</c:v>
              </c:pt>
              <c:pt idx="106">
                <c:v>70.666666666666671</c:v>
              </c:pt>
              <c:pt idx="107">
                <c:v>72.849999999999994</c:v>
              </c:pt>
              <c:pt idx="108">
                <c:v>74.05</c:v>
              </c:pt>
              <c:pt idx="109">
                <c:v>74.483333333333292</c:v>
              </c:pt>
              <c:pt idx="110">
                <c:v>74.466666666666697</c:v>
              </c:pt>
              <c:pt idx="111">
                <c:v>72.816666666666663</c:v>
              </c:pt>
              <c:pt idx="112">
                <c:v>71.533333333333289</c:v>
              </c:pt>
              <c:pt idx="113">
                <c:v>69.849999999999994</c:v>
              </c:pt>
              <c:pt idx="114">
                <c:v>68.983333333333292</c:v>
              </c:pt>
              <c:pt idx="115">
                <c:v>67.2</c:v>
              </c:pt>
              <c:pt idx="116">
                <c:v>67.983333333333292</c:v>
              </c:pt>
              <c:pt idx="117">
                <c:v>70.95</c:v>
              </c:pt>
              <c:pt idx="118">
                <c:v>72.883333333333269</c:v>
              </c:pt>
              <c:pt idx="119">
                <c:v>74.11666666666666</c:v>
              </c:pt>
              <c:pt idx="120">
                <c:v>72.850000000000009</c:v>
              </c:pt>
              <c:pt idx="121">
                <c:v>71.95</c:v>
              </c:pt>
              <c:pt idx="122">
                <c:v>70.683333333333266</c:v>
              </c:pt>
              <c:pt idx="123">
                <c:v>68.983333333333292</c:v>
              </c:pt>
              <c:pt idx="124">
                <c:v>68.550000000000011</c:v>
              </c:pt>
              <c:pt idx="125">
                <c:v>66.95</c:v>
              </c:pt>
              <c:pt idx="126">
                <c:v>63.983333333333341</c:v>
              </c:pt>
              <c:pt idx="127">
                <c:v>58.033333333333331</c:v>
              </c:pt>
              <c:pt idx="128">
                <c:v>50.883333333333326</c:v>
              </c:pt>
              <c:pt idx="129">
                <c:v>46.349999999999994</c:v>
              </c:pt>
              <c:pt idx="130">
                <c:v>43.116666666666617</c:v>
              </c:pt>
              <c:pt idx="131">
                <c:v>39.833333333333336</c:v>
              </c:pt>
              <c:pt idx="132">
                <c:v>32.65</c:v>
              </c:pt>
              <c:pt idx="133">
                <c:v>24.883333333333312</c:v>
              </c:pt>
              <c:pt idx="134">
                <c:v>22.150000000000013</c:v>
              </c:pt>
              <c:pt idx="135">
                <c:v>22.25</c:v>
              </c:pt>
              <c:pt idx="136">
                <c:v>21.766666666666666</c:v>
              </c:pt>
              <c:pt idx="137">
                <c:v>16.816666666666677</c:v>
              </c:pt>
              <c:pt idx="138">
                <c:v>13.066666666666675</c:v>
              </c:pt>
              <c:pt idx="139">
                <c:v>12.5</c:v>
              </c:pt>
              <c:pt idx="140">
                <c:v>13.416666666666673</c:v>
              </c:pt>
              <c:pt idx="141">
                <c:v>14.200000000000001</c:v>
              </c:pt>
              <c:pt idx="142">
                <c:v>12.816666666666674</c:v>
              </c:pt>
              <c:pt idx="143">
                <c:v>13.666666666666673</c:v>
              </c:pt>
              <c:pt idx="144">
                <c:v>14.433333333333335</c:v>
              </c:pt>
            </c:numLit>
          </c:val>
        </c:ser>
        <c:ser>
          <c:idx val="1"/>
          <c:order val="1"/>
          <c:tx>
            <c:v>iconfianca</c:v>
          </c:tx>
          <c:spPr>
            <a:ln w="25400">
              <a:solidFill>
                <a:schemeClr val="accent2"/>
              </a:solidFill>
              <a:prstDash val="solid"/>
            </a:ln>
          </c:spPr>
          <c:marker>
            <c:symbol val="none"/>
          </c:marker>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-36.239583333333329</c:v>
              </c:pt>
              <c:pt idx="1">
                <c:v>-37.539583333333326</c:v>
              </c:pt>
              <c:pt idx="2">
                <c:v>-39.53125</c:v>
              </c:pt>
              <c:pt idx="3">
                <c:v>-40.222916666666656</c:v>
              </c:pt>
              <c:pt idx="4">
                <c:v>-39.418750000000003</c:v>
              </c:pt>
              <c:pt idx="5">
                <c:v>-37.381249999999994</c:v>
              </c:pt>
              <c:pt idx="6">
                <c:v>-35.293750000000024</c:v>
              </c:pt>
              <c:pt idx="7">
                <c:v>-33.797916666666644</c:v>
              </c:pt>
              <c:pt idx="8">
                <c:v>-32.797916666666644</c:v>
              </c:pt>
              <c:pt idx="9">
                <c:v>-30.327083333333317</c:v>
              </c:pt>
              <c:pt idx="10">
                <c:v>-29.356249999999989</c:v>
              </c:pt>
              <c:pt idx="11">
                <c:v>-28.485416666666648</c:v>
              </c:pt>
              <c:pt idx="12">
                <c:v>-29.99374999999997</c:v>
              </c:pt>
              <c:pt idx="13">
                <c:v>-30.02291666666666</c:v>
              </c:pt>
              <c:pt idx="14">
                <c:v>-30.268749999999969</c:v>
              </c:pt>
              <c:pt idx="15">
                <c:v>-30.768749999999969</c:v>
              </c:pt>
              <c:pt idx="16">
                <c:v>-30.706249999999979</c:v>
              </c:pt>
              <c:pt idx="17">
                <c:v>-29.31874999999998</c:v>
              </c:pt>
              <c:pt idx="18">
                <c:v>-27.19374999999998</c:v>
              </c:pt>
              <c:pt idx="19">
                <c:v>-25.75624999999998</c:v>
              </c:pt>
              <c:pt idx="20">
                <c:v>-25.877083333333317</c:v>
              </c:pt>
              <c:pt idx="21">
                <c:v>-27.085416666666653</c:v>
              </c:pt>
              <c:pt idx="22">
                <c:v>-28.668749999999971</c:v>
              </c:pt>
              <c:pt idx="23">
                <c:v>-30.164583333333315</c:v>
              </c:pt>
              <c:pt idx="24">
                <c:v>-30.822916666666657</c:v>
              </c:pt>
              <c:pt idx="25">
                <c:v>-30.281249999999982</c:v>
              </c:pt>
              <c:pt idx="26">
                <c:v>-28.24374999999997</c:v>
              </c:pt>
              <c:pt idx="27">
                <c:v>-25.668749999999971</c:v>
              </c:pt>
              <c:pt idx="28">
                <c:v>-24.389583333333306</c:v>
              </c:pt>
              <c:pt idx="29">
                <c:v>-27.602083333333319</c:v>
              </c:pt>
              <c:pt idx="30">
                <c:v>-32.056249999999999</c:v>
              </c:pt>
              <c:pt idx="31">
                <c:v>-35.702083333333327</c:v>
              </c:pt>
              <c:pt idx="32">
                <c:v>-35.910416666666613</c:v>
              </c:pt>
              <c:pt idx="33">
                <c:v>-35.272916666666646</c:v>
              </c:pt>
              <c:pt idx="34">
                <c:v>-34.977083333333297</c:v>
              </c:pt>
              <c:pt idx="35">
                <c:v>-34.947916666666615</c:v>
              </c:pt>
              <c:pt idx="36">
                <c:v>-35.168750000000024</c:v>
              </c:pt>
              <c:pt idx="37">
                <c:v>-34.039583333333326</c:v>
              </c:pt>
              <c:pt idx="38">
                <c:v>-31.785416666666656</c:v>
              </c:pt>
              <c:pt idx="39">
                <c:v>-30.131249999999987</c:v>
              </c:pt>
              <c:pt idx="40">
                <c:v>-29.806249999999981</c:v>
              </c:pt>
              <c:pt idx="41">
                <c:v>-30.181249999999981</c:v>
              </c:pt>
              <c:pt idx="42">
                <c:v>-29.764583333333306</c:v>
              </c:pt>
              <c:pt idx="43">
                <c:v>-28.02291666666666</c:v>
              </c:pt>
              <c:pt idx="44">
                <c:v>-25.864583333333311</c:v>
              </c:pt>
              <c:pt idx="45">
                <c:v>-24.643749999999979</c:v>
              </c:pt>
              <c:pt idx="46">
                <c:v>-24.952083333333306</c:v>
              </c:pt>
              <c:pt idx="47">
                <c:v>-25.010416666666668</c:v>
              </c:pt>
              <c:pt idx="48">
                <c:v>-25.331250000000011</c:v>
              </c:pt>
              <c:pt idx="49">
                <c:v>-25.393750000000001</c:v>
              </c:pt>
              <c:pt idx="50">
                <c:v>-27.19374999999998</c:v>
              </c:pt>
              <c:pt idx="51">
                <c:v>-27.40625</c:v>
              </c:pt>
              <c:pt idx="52">
                <c:v>-27.014583333333317</c:v>
              </c:pt>
              <c:pt idx="53">
                <c:v>-26.847916666666674</c:v>
              </c:pt>
              <c:pt idx="54">
                <c:v>-27.189583333333307</c:v>
              </c:pt>
              <c:pt idx="55">
                <c:v>-28.572916666666668</c:v>
              </c:pt>
              <c:pt idx="56">
                <c:v>-29.514583333333317</c:v>
              </c:pt>
              <c:pt idx="57">
                <c:v>-30.772916666666664</c:v>
              </c:pt>
              <c:pt idx="58">
                <c:v>-31.893749999999979</c:v>
              </c:pt>
              <c:pt idx="59">
                <c:v>-33.239583333333329</c:v>
              </c:pt>
              <c:pt idx="60">
                <c:v>-35.439583333333324</c:v>
              </c:pt>
              <c:pt idx="61">
                <c:v>-36.522916666666646</c:v>
              </c:pt>
              <c:pt idx="62">
                <c:v>-36.918750000000003</c:v>
              </c:pt>
              <c:pt idx="63">
                <c:v>-35.777083333333309</c:v>
              </c:pt>
              <c:pt idx="64">
                <c:v>-35.298611111111128</c:v>
              </c:pt>
              <c:pt idx="65">
                <c:v>-37.486805555555534</c:v>
              </c:pt>
              <c:pt idx="66">
                <c:v>-40.291666666666622</c:v>
              </c:pt>
              <c:pt idx="67">
                <c:v>-40.49166666666661</c:v>
              </c:pt>
              <c:pt idx="68">
                <c:v>-36.5</c:v>
              </c:pt>
              <c:pt idx="69">
                <c:v>-35.287500000000001</c:v>
              </c:pt>
              <c:pt idx="70">
                <c:v>-37.52916666666664</c:v>
              </c:pt>
              <c:pt idx="71">
                <c:v>-42.662500000000023</c:v>
              </c:pt>
              <c:pt idx="72">
                <c:v>-46.062500000000021</c:v>
              </c:pt>
              <c:pt idx="73">
                <c:v>-49.995833333333337</c:v>
              </c:pt>
              <c:pt idx="74">
                <c:v>-51.020833333333336</c:v>
              </c:pt>
              <c:pt idx="75">
                <c:v>-49.458333333333336</c:v>
              </c:pt>
              <c:pt idx="76">
                <c:v>-46.212500000000013</c:v>
              </c:pt>
              <c:pt idx="77">
                <c:v>-43.454166666666609</c:v>
              </c:pt>
              <c:pt idx="78">
                <c:v>-39.333333333333336</c:v>
              </c:pt>
              <c:pt idx="79">
                <c:v>-34.333333333333329</c:v>
              </c:pt>
              <c:pt idx="80">
                <c:v>-29.487499999999983</c:v>
              </c:pt>
              <c:pt idx="81">
                <c:v>-27</c:v>
              </c:pt>
              <c:pt idx="82">
                <c:v>-27.350000000000005</c:v>
              </c:pt>
              <c:pt idx="83">
                <c:v>-30.037500000000005</c:v>
              </c:pt>
              <c:pt idx="84">
                <c:v>-32.266666666666637</c:v>
              </c:pt>
              <c:pt idx="85">
                <c:v>-34.379166666666627</c:v>
              </c:pt>
              <c:pt idx="86">
                <c:v>-37.025000000000013</c:v>
              </c:pt>
              <c:pt idx="87">
                <c:v>-36.670833333333327</c:v>
              </c:pt>
              <c:pt idx="88">
                <c:v>-38.325000000000003</c:v>
              </c:pt>
              <c:pt idx="89">
                <c:v>-40.083333333333336</c:v>
              </c:pt>
              <c:pt idx="90">
                <c:v>-41.958333333333336</c:v>
              </c:pt>
              <c:pt idx="91">
                <c:v>-40.3541666666666</c:v>
              </c:pt>
              <c:pt idx="92">
                <c:v>-37.425000000000011</c:v>
              </c:pt>
              <c:pt idx="93">
                <c:v>-40.012500000000003</c:v>
              </c:pt>
              <c:pt idx="94">
                <c:v>-44.875</c:v>
              </c:pt>
              <c:pt idx="95">
                <c:v>-50.158333333333331</c:v>
              </c:pt>
              <c:pt idx="96">
                <c:v>-50.641666666666609</c:v>
              </c:pt>
              <c:pt idx="97">
                <c:v>-49.066666666666613</c:v>
              </c:pt>
              <c:pt idx="98">
                <c:v>-48.404166666666612</c:v>
              </c:pt>
              <c:pt idx="99">
                <c:v>-49.470833333333324</c:v>
              </c:pt>
              <c:pt idx="100">
                <c:v>-50.275000000000013</c:v>
              </c:pt>
              <c:pt idx="101">
                <c:v>-50.666666666666615</c:v>
              </c:pt>
              <c:pt idx="102">
                <c:v>-49.120833333333337</c:v>
              </c:pt>
              <c:pt idx="103">
                <c:v>-49.129166666666634</c:v>
              </c:pt>
              <c:pt idx="104">
                <c:v>-50.8125</c:v>
              </c:pt>
              <c:pt idx="105">
                <c:v>-52.954166666666609</c:v>
              </c:pt>
              <c:pt idx="106">
                <c:v>-55.954166666666609</c:v>
              </c:pt>
              <c:pt idx="107">
                <c:v>-56.795833333333348</c:v>
              </c:pt>
              <c:pt idx="108">
                <c:v>-57.05416666666661</c:v>
              </c:pt>
              <c:pt idx="109">
                <c:v>-55.787500000000001</c:v>
              </c:pt>
              <c:pt idx="110">
                <c:v>-54.491666666666617</c:v>
              </c:pt>
              <c:pt idx="111">
                <c:v>-53.329166666666637</c:v>
              </c:pt>
              <c:pt idx="112">
                <c:v>-52.604166666666622</c:v>
              </c:pt>
              <c:pt idx="113">
                <c:v>-51.537500000000001</c:v>
              </c:pt>
              <c:pt idx="114">
                <c:v>-50.375</c:v>
              </c:pt>
              <c:pt idx="115">
                <c:v>-49.225000000000023</c:v>
              </c:pt>
              <c:pt idx="116">
                <c:v>-51.445833333333326</c:v>
              </c:pt>
              <c:pt idx="117">
                <c:v>-55.27916666666664</c:v>
              </c:pt>
              <c:pt idx="118">
                <c:v>-58.966666666666612</c:v>
              </c:pt>
              <c:pt idx="119">
                <c:v>-59.766666666666637</c:v>
              </c:pt>
              <c:pt idx="120">
                <c:v>-58.662500000000023</c:v>
              </c:pt>
              <c:pt idx="121">
                <c:v>-56.329166666666637</c:v>
              </c:pt>
              <c:pt idx="122">
                <c:v>-55.34166666666659</c:v>
              </c:pt>
              <c:pt idx="123">
                <c:v>-54.179166666666625</c:v>
              </c:pt>
              <c:pt idx="124">
                <c:v>-54.99583333333333</c:v>
              </c:pt>
              <c:pt idx="125">
                <c:v>-53.875</c:v>
              </c:pt>
              <c:pt idx="126">
                <c:v>-52.733333333333348</c:v>
              </c:pt>
              <c:pt idx="127">
                <c:v>-49.012500000000003</c:v>
              </c:pt>
              <c:pt idx="128">
                <c:v>-45.27916666666664</c:v>
              </c:pt>
              <c:pt idx="129">
                <c:v>-42.833333333333336</c:v>
              </c:pt>
              <c:pt idx="130">
                <c:v>-41.825000000000003</c:v>
              </c:pt>
              <c:pt idx="131">
                <c:v>-40.4375</c:v>
              </c:pt>
              <c:pt idx="132">
                <c:v>-36.6875</c:v>
              </c:pt>
              <c:pt idx="133">
                <c:v>-32.566666666666627</c:v>
              </c:pt>
              <c:pt idx="134">
                <c:v>-30.733333333333309</c:v>
              </c:pt>
              <c:pt idx="135">
                <c:v>-30.258333333333312</c:v>
              </c:pt>
              <c:pt idx="136">
                <c:v>-29.387500000000003</c:v>
              </c:pt>
              <c:pt idx="137">
                <c:v>-27.616666666666681</c:v>
              </c:pt>
              <c:pt idx="138">
                <c:v>-25.324999999999999</c:v>
              </c:pt>
              <c:pt idx="139">
                <c:v>-25.5</c:v>
              </c:pt>
              <c:pt idx="140">
                <c:v>-24.595833333333307</c:v>
              </c:pt>
              <c:pt idx="141">
                <c:v>-23.991666666666664</c:v>
              </c:pt>
              <c:pt idx="142">
                <c:v>-22.270833333333311</c:v>
              </c:pt>
              <c:pt idx="143">
                <c:v>-22.345833333333307</c:v>
              </c:pt>
              <c:pt idx="144">
                <c:v>-21.900000000000002</c:v>
              </c:pt>
            </c:numLit>
          </c:val>
        </c:ser>
        <c:marker val="1"/>
        <c:axId val="324512384"/>
        <c:axId val="324817280"/>
      </c:lineChart>
      <c:catAx>
        <c:axId val="32451238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24817280"/>
        <c:crosses val="autoZero"/>
        <c:auto val="1"/>
        <c:lblAlgn val="ctr"/>
        <c:lblOffset val="100"/>
        <c:tickLblSkip val="6"/>
        <c:tickMarkSkip val="1"/>
      </c:catAx>
      <c:valAx>
        <c:axId val="32481728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24512384"/>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58"/>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pt idx="154">
                <c:v> </c:v>
              </c:pt>
              <c:pt idx="155">
                <c:v> </c:v>
              </c:pt>
              <c:pt idx="156">
                <c:v> </c:v>
              </c:pt>
              <c:pt idx="157">
                <c:v> </c:v>
              </c:pt>
            </c:strLit>
          </c:cat>
          <c:val>
            <c:numLit>
              <c:formatCode>0.0</c:formatCode>
              <c:ptCount val="145"/>
              <c:pt idx="0">
                <c:v>-0.43708997881963779</c:v>
              </c:pt>
              <c:pt idx="1">
                <c:v>-0.28098864422261038</c:v>
              </c:pt>
              <c:pt idx="2">
                <c:v>-0.42591110468562077</c:v>
              </c:pt>
              <c:pt idx="3">
                <c:v>-0.36498457086469949</c:v>
              </c:pt>
              <c:pt idx="4">
                <c:v>-0.60815394811868273</c:v>
              </c:pt>
              <c:pt idx="5">
                <c:v>-0.52512548400141668</c:v>
              </c:pt>
              <c:pt idx="6">
                <c:v>-0.44990064161629062</c:v>
              </c:pt>
              <c:pt idx="7">
                <c:v>-0.17676755449427409</c:v>
              </c:pt>
              <c:pt idx="8">
                <c:v>5.1557938671182413E-2</c:v>
              </c:pt>
              <c:pt idx="9">
                <c:v>0.35295118439068063</c:v>
              </c:pt>
              <c:pt idx="10">
                <c:v>0.45157408425656731</c:v>
              </c:pt>
              <c:pt idx="11">
                <c:v>0.46618480344493796</c:v>
              </c:pt>
              <c:pt idx="12">
                <c:v>0.37016587168117232</c:v>
              </c:pt>
              <c:pt idx="13">
                <c:v>0.34054429114458057</c:v>
              </c:pt>
              <c:pt idx="14">
                <c:v>0.37158287884173041</c:v>
              </c:pt>
              <c:pt idx="15">
                <c:v>0.54016524718247583</c:v>
              </c:pt>
              <c:pt idx="16">
                <c:v>0.85337134394642167</c:v>
              </c:pt>
              <c:pt idx="17">
                <c:v>1.0527017671870893</c:v>
              </c:pt>
              <c:pt idx="18">
                <c:v>1.1650508817709027</c:v>
              </c:pt>
              <c:pt idx="19">
                <c:v>1.2005379439875021</c:v>
              </c:pt>
              <c:pt idx="20">
                <c:v>1.2368666772450339</c:v>
              </c:pt>
              <c:pt idx="21">
                <c:v>1.160460239054218</c:v>
              </c:pt>
              <c:pt idx="22">
                <c:v>0.91867271590883259</c:v>
              </c:pt>
              <c:pt idx="23">
                <c:v>0.68521227022886133</c:v>
              </c:pt>
              <c:pt idx="24">
                <c:v>0.61302832220730741</c:v>
              </c:pt>
              <c:pt idx="25">
                <c:v>0.6972921553745236</c:v>
              </c:pt>
              <c:pt idx="26">
                <c:v>0.86357906037505661</c:v>
              </c:pt>
              <c:pt idx="27">
                <c:v>0.89150012826643599</c:v>
              </c:pt>
              <c:pt idx="28">
                <c:v>0.86436521072902861</c:v>
              </c:pt>
              <c:pt idx="29">
                <c:v>0.68583121623914156</c:v>
              </c:pt>
              <c:pt idx="30">
                <c:v>0.37357811670204638</c:v>
              </c:pt>
              <c:pt idx="31">
                <c:v>0.19258999008408742</c:v>
              </c:pt>
              <c:pt idx="32">
                <c:v>0.11955535287015971</c:v>
              </c:pt>
              <c:pt idx="33">
                <c:v>0.27740846836824162</c:v>
              </c:pt>
              <c:pt idx="34">
                <c:v>0.18089408728480569</c:v>
              </c:pt>
              <c:pt idx="35">
                <c:v>0.29124446547869992</c:v>
              </c:pt>
              <c:pt idx="36">
                <c:v>0.25951425087178243</c:v>
              </c:pt>
              <c:pt idx="37">
                <c:v>0.51391074138509052</c:v>
              </c:pt>
              <c:pt idx="38">
                <c:v>0.40565105268275176</c:v>
              </c:pt>
              <c:pt idx="39">
                <c:v>0.56124142537487032</c:v>
              </c:pt>
              <c:pt idx="40">
                <c:v>0.44258457775763616</c:v>
              </c:pt>
              <c:pt idx="41">
                <c:v>0.75345166012012632</c:v>
              </c:pt>
              <c:pt idx="42">
                <c:v>0.8439030856054246</c:v>
              </c:pt>
              <c:pt idx="43">
                <c:v>0.99469756005563059</c:v>
              </c:pt>
              <c:pt idx="44">
                <c:v>0.98330011345179114</c:v>
              </c:pt>
              <c:pt idx="45">
                <c:v>1.1433962634173158</c:v>
              </c:pt>
              <c:pt idx="46">
                <c:v>1.1539991447269888</c:v>
              </c:pt>
              <c:pt idx="47">
                <c:v>0.9698643475967309</c:v>
              </c:pt>
              <c:pt idx="48">
                <c:v>0.81351581153839225</c:v>
              </c:pt>
              <c:pt idx="49">
                <c:v>0.89296885665778758</c:v>
              </c:pt>
              <c:pt idx="50">
                <c:v>1.1652532235714701</c:v>
              </c:pt>
              <c:pt idx="51">
                <c:v>1.3135503891503428</c:v>
              </c:pt>
              <c:pt idx="52">
                <c:v>1.4617353212225146</c:v>
              </c:pt>
              <c:pt idx="53">
                <c:v>1.5190522804492974</c:v>
              </c:pt>
              <c:pt idx="54">
                <c:v>1.3984706813741399</c:v>
              </c:pt>
              <c:pt idx="55">
                <c:v>1.3997249714957529</c:v>
              </c:pt>
              <c:pt idx="56">
                <c:v>1.4157549173539252</c:v>
              </c:pt>
              <c:pt idx="57">
                <c:v>1.5070767690384754</c:v>
              </c:pt>
              <c:pt idx="58">
                <c:v>1.4582646116773466</c:v>
              </c:pt>
              <c:pt idx="59">
                <c:v>1.3322177102700081</c:v>
              </c:pt>
              <c:pt idx="60">
                <c:v>1.2714978018561687</c:v>
              </c:pt>
              <c:pt idx="61">
                <c:v>1.2587448184561938</c:v>
              </c:pt>
              <c:pt idx="62">
                <c:v>1.4469815109012159</c:v>
              </c:pt>
              <c:pt idx="63">
                <c:v>1.4919717498437362</c:v>
              </c:pt>
              <c:pt idx="64">
                <c:v>1.4526941094802859</c:v>
              </c:pt>
              <c:pt idx="65">
                <c:v>1.0608598762476151</c:v>
              </c:pt>
              <c:pt idx="66">
                <c:v>0.75327579062932692</c:v>
              </c:pt>
              <c:pt idx="67">
                <c:v>0.58376980579142157</c:v>
              </c:pt>
              <c:pt idx="68">
                <c:v>0.5055718190512577</c:v>
              </c:pt>
              <c:pt idx="69">
                <c:v>0.20401494905508591</c:v>
              </c:pt>
              <c:pt idx="70">
                <c:v>-0.49000415150730997</c:v>
              </c:pt>
              <c:pt idx="71">
                <c:v>-1.1877579725360083</c:v>
              </c:pt>
              <c:pt idx="72">
                <c:v>-1.6826320817877316</c:v>
              </c:pt>
              <c:pt idx="73">
                <c:v>-2.0516927032148957</c:v>
              </c:pt>
              <c:pt idx="74">
                <c:v>-2.1402279900872232</c:v>
              </c:pt>
              <c:pt idx="75">
                <c:v>-2.1622571102563102</c:v>
              </c:pt>
              <c:pt idx="76">
                <c:v>-1.7745589048550465</c:v>
              </c:pt>
              <c:pt idx="77">
                <c:v>-1.4249651301604198</c:v>
              </c:pt>
              <c:pt idx="78">
                <c:v>-1.016572063976944</c:v>
              </c:pt>
              <c:pt idx="79">
                <c:v>-0.59886800005228058</c:v>
              </c:pt>
              <c:pt idx="80">
                <c:v>-0.24497921360553329</c:v>
              </c:pt>
              <c:pt idx="81">
                <c:v>8.3982995155498327E-2</c:v>
              </c:pt>
              <c:pt idx="82">
                <c:v>2.2766032661460451E-2</c:v>
              </c:pt>
              <c:pt idx="83">
                <c:v>-9.1742751216828816E-2</c:v>
              </c:pt>
              <c:pt idx="84">
                <c:v>-0.23565875600151623</c:v>
              </c:pt>
              <c:pt idx="85">
                <c:v>-0.29892745187034603</c:v>
              </c:pt>
              <c:pt idx="86">
                <c:v>-0.18163434693707223</c:v>
              </c:pt>
              <c:pt idx="87">
                <c:v>-3.7373639175594697E-4</c:v>
              </c:pt>
              <c:pt idx="88">
                <c:v>0.19272413611833511</c:v>
              </c:pt>
              <c:pt idx="89">
                <c:v>0.26225431206253325</c:v>
              </c:pt>
              <c:pt idx="90">
                <c:v>0.19154638186777601</c:v>
              </c:pt>
              <c:pt idx="91">
                <c:v>0.17072174417834371</c:v>
              </c:pt>
              <c:pt idx="92">
                <c:v>0.1730541099504464</c:v>
              </c:pt>
              <c:pt idx="93">
                <c:v>-3.0206565398631709E-2</c:v>
              </c:pt>
              <c:pt idx="94">
                <c:v>-0.29900391099804646</c:v>
              </c:pt>
              <c:pt idx="95">
                <c:v>-0.77622823908831895</c:v>
              </c:pt>
              <c:pt idx="96">
                <c:v>-0.95058759399855408</c:v>
              </c:pt>
              <c:pt idx="97">
                <c:v>-1.108481648608997</c:v>
              </c:pt>
              <c:pt idx="98">
                <c:v>-1.1646690880476978</c:v>
              </c:pt>
              <c:pt idx="99">
                <c:v>-1.3804617453763164</c:v>
              </c:pt>
              <c:pt idx="100">
                <c:v>-1.5684641606131331</c:v>
              </c:pt>
              <c:pt idx="101">
                <c:v>-1.7201909823500701</c:v>
              </c:pt>
              <c:pt idx="102">
                <c:v>-1.8631761067644594</c:v>
              </c:pt>
              <c:pt idx="103">
                <c:v>-1.9985203594326846</c:v>
              </c:pt>
              <c:pt idx="104">
                <c:v>-2.2170031100279672</c:v>
              </c:pt>
              <c:pt idx="105">
                <c:v>-2.4692404450340426</c:v>
              </c:pt>
              <c:pt idx="106">
                <c:v>-2.9113448679618172</c:v>
              </c:pt>
              <c:pt idx="107">
                <c:v>-3.3362294944040936</c:v>
              </c:pt>
              <c:pt idx="108">
                <c:v>-3.6132862019304133</c:v>
              </c:pt>
              <c:pt idx="109">
                <c:v>-3.7523339233165984</c:v>
              </c:pt>
              <c:pt idx="110">
                <c:v>-3.7216198722488754</c:v>
              </c:pt>
              <c:pt idx="111">
                <c:v>-3.6220673308046374</c:v>
              </c:pt>
              <c:pt idx="112">
                <c:v>-3.5832851280867453</c:v>
              </c:pt>
              <c:pt idx="113">
                <c:v>-3.4202014644377088</c:v>
              </c:pt>
              <c:pt idx="114">
                <c:v>-3.3408892183495018</c:v>
              </c:pt>
              <c:pt idx="115">
                <c:v>-3.0650829763640628</c:v>
              </c:pt>
              <c:pt idx="116">
                <c:v>-3.2320438465023358</c:v>
              </c:pt>
              <c:pt idx="117">
                <c:v>-3.5615663657958985</c:v>
              </c:pt>
              <c:pt idx="118">
                <c:v>-3.8647418217405352</c:v>
              </c:pt>
              <c:pt idx="119">
                <c:v>-3.9414622001216997</c:v>
              </c:pt>
              <c:pt idx="120">
                <c:v>-3.8568287313929988</c:v>
              </c:pt>
              <c:pt idx="121">
                <c:v>-3.7664181983409213</c:v>
              </c:pt>
              <c:pt idx="122">
                <c:v>-3.4378307974701512</c:v>
              </c:pt>
              <c:pt idx="123">
                <c:v>-3.1490314929187866</c:v>
              </c:pt>
              <c:pt idx="124">
                <c:v>-2.8240601587849889</c:v>
              </c:pt>
              <c:pt idx="125">
                <c:v>-2.576110947953806</c:v>
              </c:pt>
              <c:pt idx="126">
                <c:v>-2.2897253934869992</c:v>
              </c:pt>
              <c:pt idx="127">
                <c:v>-1.8542712949039308</c:v>
              </c:pt>
              <c:pt idx="128">
                <c:v>-1.5397848301452319</c:v>
              </c:pt>
              <c:pt idx="129">
                <c:v>-1.283575549608226</c:v>
              </c:pt>
              <c:pt idx="130">
                <c:v>-1.1450299426474815</c:v>
              </c:pt>
              <c:pt idx="131">
                <c:v>-0.98241331102849849</c:v>
              </c:pt>
              <c:pt idx="132">
                <c:v>-0.71635868422740867</c:v>
              </c:pt>
              <c:pt idx="133">
                <c:v>-0.47650179366368189</c:v>
              </c:pt>
              <c:pt idx="134">
                <c:v>-0.21545339469528646</c:v>
              </c:pt>
              <c:pt idx="135">
                <c:v>-5.6124557033427128E-2</c:v>
              </c:pt>
              <c:pt idx="136">
                <c:v>0.1753742863769524</c:v>
              </c:pt>
              <c:pt idx="137">
                <c:v>0.40424006670875934</c:v>
              </c:pt>
              <c:pt idx="138">
                <c:v>0.59128128279305558</c:v>
              </c:pt>
              <c:pt idx="139">
                <c:v>0.65488401093041848</c:v>
              </c:pt>
              <c:pt idx="140">
                <c:v>0.59104323124622349</c:v>
              </c:pt>
              <c:pt idx="141">
                <c:v>0.61154958813520022</c:v>
              </c:pt>
              <c:pt idx="142">
                <c:v>0.42742924158442791</c:v>
              </c:pt>
              <c:pt idx="143">
                <c:v>0.22409834574380763</c:v>
              </c:pt>
              <c:pt idx="144">
                <c:v>0.31130099781803794</c:v>
              </c:pt>
            </c:numLit>
          </c:val>
        </c:ser>
        <c:dLbls>
          <c:showSerName val="1"/>
        </c:dLbls>
        <c:marker val="1"/>
        <c:axId val="325212800"/>
        <c:axId val="327152768"/>
      </c:lineChart>
      <c:catAx>
        <c:axId val="325212800"/>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27152768"/>
        <c:crosses val="autoZero"/>
        <c:auto val="1"/>
        <c:lblAlgn val="ctr"/>
        <c:lblOffset val="100"/>
        <c:tickLblSkip val="1"/>
        <c:tickMarkSkip val="1"/>
      </c:catAx>
      <c:valAx>
        <c:axId val="32715276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25212800"/>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727"/>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617"/>
        </c:manualLayout>
      </c:layout>
      <c:lineChart>
        <c:grouping val="standard"/>
        <c:ser>
          <c:idx val="0"/>
          <c:order val="0"/>
          <c:tx>
            <c:v>dr estrangeiros</c:v>
          </c:tx>
          <c:spPr>
            <a:ln w="25400">
              <a:solidFill>
                <a:schemeClr val="accent2"/>
              </a:solidFill>
              <a:prstDash val="solid"/>
            </a:ln>
          </c:spPr>
          <c:marker>
            <c:symbol val="none"/>
          </c:marker>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0.000</c:formatCode>
              <c:ptCount val="145"/>
              <c:pt idx="0">
                <c:v>16.388999999999989</c:v>
              </c:pt>
              <c:pt idx="1">
                <c:v>17.131000000000011</c:v>
              </c:pt>
              <c:pt idx="2">
                <c:v>17.760999999999989</c:v>
              </c:pt>
              <c:pt idx="3">
                <c:v>17.83400000000001</c:v>
              </c:pt>
              <c:pt idx="4">
                <c:v>17.29</c:v>
              </c:pt>
              <c:pt idx="5">
                <c:v>16.898</c:v>
              </c:pt>
              <c:pt idx="6">
                <c:v>16.498999999999985</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c:v>
              </c:pt>
              <c:pt idx="17">
                <c:v>17.315999999999999</c:v>
              </c:pt>
              <c:pt idx="18">
                <c:v>17.15100000000001</c:v>
              </c:pt>
              <c:pt idx="19">
                <c:v>17.212</c:v>
              </c:pt>
              <c:pt idx="20">
                <c:v>17.618000000000009</c:v>
              </c:pt>
              <c:pt idx="21">
                <c:v>18.399999999999999</c:v>
              </c:pt>
              <c:pt idx="22">
                <c:v>19.631000000000011</c:v>
              </c:pt>
              <c:pt idx="23">
                <c:v>20.036000000000001</c:v>
              </c:pt>
              <c:pt idx="24">
                <c:v>20.792000000000002</c:v>
              </c:pt>
              <c:pt idx="25">
                <c:v>21.152999999999999</c:v>
              </c:pt>
              <c:pt idx="26">
                <c:v>21.27999999999999</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17.408999999999985</c:v>
              </c:pt>
              <c:pt idx="56">
                <c:v>17.971</c:v>
              </c:pt>
              <c:pt idx="57">
                <c:v>18.82</c:v>
              </c:pt>
              <c:pt idx="58">
                <c:v>19.652999999999999</c:v>
              </c:pt>
              <c:pt idx="59">
                <c:v>19.510999999999999</c:v>
              </c:pt>
              <c:pt idx="60">
                <c:v>20.33700000000001</c:v>
              </c:pt>
              <c:pt idx="61">
                <c:v>20.754000000000001</c:v>
              </c:pt>
              <c:pt idx="62">
                <c:v>20.387</c:v>
              </c:pt>
              <c:pt idx="63">
                <c:v>19.956</c:v>
              </c:pt>
              <c:pt idx="64">
                <c:v>19.513999999999999</c:v>
              </c:pt>
              <c:pt idx="65">
                <c:v>19.492999999999984</c:v>
              </c:pt>
              <c:pt idx="66">
                <c:v>19.030999999999999</c:v>
              </c:pt>
              <c:pt idx="67">
                <c:v>19.100000000000001</c:v>
              </c:pt>
              <c:pt idx="68">
                <c:v>19.617000000000012</c:v>
              </c:pt>
              <c:pt idx="69">
                <c:v>20.90199999999999</c:v>
              </c:pt>
              <c:pt idx="70">
                <c:v>23.125</c:v>
              </c:pt>
              <c:pt idx="71">
                <c:v>24.202999999999989</c:v>
              </c:pt>
              <c:pt idx="72">
                <c:v>27.810000000000009</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40.128000000000021</c:v>
              </c:pt>
              <c:pt idx="86">
                <c:v>41.216000000000001</c:v>
              </c:pt>
              <c:pt idx="87">
                <c:v>40.607000000000006</c:v>
              </c:pt>
              <c:pt idx="88">
                <c:v>38.798000000000023</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42.698000000000022</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31.253</c:v>
              </c:pt>
              <c:pt idx="137">
                <c:v>29.228999999999989</c:v>
              </c:pt>
              <c:pt idx="138">
                <c:v>29.228999999999989</c:v>
              </c:pt>
              <c:pt idx="139">
                <c:v>27.5</c:v>
              </c:pt>
              <c:pt idx="140">
                <c:v>27.024000000000001</c:v>
              </c:pt>
              <c:pt idx="141">
                <c:v>27.509</c:v>
              </c:pt>
              <c:pt idx="142">
                <c:v>28.446999999999989</c:v>
              </c:pt>
              <c:pt idx="143">
                <c:v>27.815000000000001</c:v>
              </c:pt>
              <c:pt idx="144">
                <c:v>29.155999999999999</c:v>
              </c:pt>
            </c:numLit>
          </c:val>
        </c:ser>
        <c:marker val="1"/>
        <c:axId val="352861568"/>
        <c:axId val="352867456"/>
      </c:lineChart>
      <c:catAx>
        <c:axId val="35286156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52867456"/>
        <c:crosses val="autoZero"/>
        <c:auto val="1"/>
        <c:lblAlgn val="ctr"/>
        <c:lblOffset val="100"/>
        <c:tickLblSkip val="1"/>
        <c:tickMarkSkip val="1"/>
      </c:catAx>
      <c:valAx>
        <c:axId val="352867456"/>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52861568"/>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0.16778515637352559"/>
                  <c:y val="-0.12770129540259118"/>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-40.656553151445841</c:v>
              </c:pt>
              <c:pt idx="1">
                <c:v>-41.214058078945861</c:v>
              </c:pt>
              <c:pt idx="2">
                <c:v>-44.976747058279145</c:v>
              </c:pt>
              <c:pt idx="3">
                <c:v>-45.234277404945836</c:v>
              </c:pt>
              <c:pt idx="4">
                <c:v>-45.259027344612477</c:v>
              </c:pt>
              <c:pt idx="5">
                <c:v>-45.314223864445815</c:v>
              </c:pt>
              <c:pt idx="6">
                <c:v>-44.13597141544583</c:v>
              </c:pt>
              <c:pt idx="7">
                <c:v>-43.534217282945832</c:v>
              </c:pt>
              <c:pt idx="8">
                <c:v>-41.660191469612464</c:v>
              </c:pt>
              <c:pt idx="9">
                <c:v>-41.100439201945839</c:v>
              </c:pt>
              <c:pt idx="10">
                <c:v>-39.582710760779193</c:v>
              </c:pt>
              <c:pt idx="11">
                <c:v>-38.631343390779186</c:v>
              </c:pt>
              <c:pt idx="12">
                <c:v>-37.740158558612485</c:v>
              </c:pt>
              <c:pt idx="13">
                <c:v>-37.590058761445839</c:v>
              </c:pt>
              <c:pt idx="14">
                <c:v>-37.437750799279172</c:v>
              </c:pt>
              <c:pt idx="15">
                <c:v>-37.182582535112495</c:v>
              </c:pt>
              <c:pt idx="16">
                <c:v>-36.923448312112505</c:v>
              </c:pt>
              <c:pt idx="17">
                <c:v>-36.509974817445837</c:v>
              </c:pt>
              <c:pt idx="18">
                <c:v>-36.401597249779172</c:v>
              </c:pt>
              <c:pt idx="19">
                <c:v>-35.819691404279148</c:v>
              </c:pt>
              <c:pt idx="20">
                <c:v>-35.316766580945824</c:v>
              </c:pt>
              <c:pt idx="21">
                <c:v>-35.139144330945875</c:v>
              </c:pt>
              <c:pt idx="22">
                <c:v>-34.440800017112458</c:v>
              </c:pt>
              <c:pt idx="23">
                <c:v>-33.647479143945837</c:v>
              </c:pt>
              <c:pt idx="24">
                <c:v>-32.4607939161125</c:v>
              </c:pt>
              <c:pt idx="25">
                <c:v>-32.314980965112461</c:v>
              </c:pt>
              <c:pt idx="26">
                <c:v>-32.910870379279146</c:v>
              </c:pt>
              <c:pt idx="27">
                <c:v>-31.86268270311249</c:v>
              </c:pt>
              <c:pt idx="28">
                <c:v>-31.885926012279157</c:v>
              </c:pt>
              <c:pt idx="29">
                <c:v>-31.426721602612503</c:v>
              </c:pt>
              <c:pt idx="30">
                <c:v>-31.483465519112503</c:v>
              </c:pt>
              <c:pt idx="31">
                <c:v>-31.563140761945821</c:v>
              </c:pt>
              <c:pt idx="32">
                <c:v>-32.747966472279145</c:v>
              </c:pt>
              <c:pt idx="33">
                <c:v>-34.141855309445837</c:v>
              </c:pt>
              <c:pt idx="34">
                <c:v>-35.374203189612437</c:v>
              </c:pt>
              <c:pt idx="35">
                <c:v>-35.367465822612459</c:v>
              </c:pt>
              <c:pt idx="36">
                <c:v>-36.680588027945838</c:v>
              </c:pt>
              <c:pt idx="37">
                <c:v>-36.477079701445824</c:v>
              </c:pt>
              <c:pt idx="38">
                <c:v>-36.767359097279169</c:v>
              </c:pt>
              <c:pt idx="39">
                <c:v>-36.702799630112509</c:v>
              </c:pt>
              <c:pt idx="40">
                <c:v>-38.040372457445841</c:v>
              </c:pt>
              <c:pt idx="41">
                <c:v>-39.116453449612465</c:v>
              </c:pt>
              <c:pt idx="42">
                <c:v>-39.609563988445863</c:v>
              </c:pt>
              <c:pt idx="43">
                <c:v>-39.310803298279154</c:v>
              </c:pt>
              <c:pt idx="44">
                <c:v>-38.799744560779182</c:v>
              </c:pt>
              <c:pt idx="45">
                <c:v>-38.816165082445835</c:v>
              </c:pt>
              <c:pt idx="46">
                <c:v>-37.842796034945863</c:v>
              </c:pt>
              <c:pt idx="47">
                <c:v>-37.974206218779166</c:v>
              </c:pt>
              <c:pt idx="48">
                <c:v>-36.198430656612494</c:v>
              </c:pt>
              <c:pt idx="49">
                <c:v>-36.266731928112513</c:v>
              </c:pt>
              <c:pt idx="50">
                <c:v>-34.380212716445861</c:v>
              </c:pt>
              <c:pt idx="51">
                <c:v>-34.185445260112495</c:v>
              </c:pt>
              <c:pt idx="52">
                <c:v>-32.362901532112495</c:v>
              </c:pt>
              <c:pt idx="53">
                <c:v>-32.181805020779173</c:v>
              </c:pt>
              <c:pt idx="54">
                <c:v>-32.130212051779182</c:v>
              </c:pt>
              <c:pt idx="55">
                <c:v>-31.026152685445826</c:v>
              </c:pt>
              <c:pt idx="56">
                <c:v>-29.881865899945836</c:v>
              </c:pt>
              <c:pt idx="57">
                <c:v>-29.099220130779162</c:v>
              </c:pt>
              <c:pt idx="58">
                <c:v>-31.528295846612508</c:v>
              </c:pt>
              <c:pt idx="59">
                <c:v>-32.087712877112494</c:v>
              </c:pt>
              <c:pt idx="60">
                <c:v>-31.777965293945837</c:v>
              </c:pt>
              <c:pt idx="61">
                <c:v>-29.718463292445829</c:v>
              </c:pt>
              <c:pt idx="62">
                <c:v>-28.288181471612504</c:v>
              </c:pt>
              <c:pt idx="63">
                <c:v>-27.400660208445824</c:v>
              </c:pt>
              <c:pt idx="64">
                <c:v>-27.182682132279158</c:v>
              </c:pt>
              <c:pt idx="65">
                <c:v>-28.05750097044583</c:v>
              </c:pt>
              <c:pt idx="66">
                <c:v>-29.228654209779165</c:v>
              </c:pt>
              <c:pt idx="67">
                <c:v>-30.744014264445827</c:v>
              </c:pt>
              <c:pt idx="68">
                <c:v>-31.796595993112504</c:v>
              </c:pt>
              <c:pt idx="69">
                <c:v>-32.538833103112495</c:v>
              </c:pt>
              <c:pt idx="70">
                <c:v>-34.013346942112506</c:v>
              </c:pt>
              <c:pt idx="71">
                <c:v>-35.734721564945836</c:v>
              </c:pt>
              <c:pt idx="72">
                <c:v>-37.37112381727917</c:v>
              </c:pt>
              <c:pt idx="73">
                <c:v>-37.717059548445839</c:v>
              </c:pt>
              <c:pt idx="74">
                <c:v>-38.542227613112473</c:v>
              </c:pt>
              <c:pt idx="75">
                <c:v>-39.766608715279169</c:v>
              </c:pt>
              <c:pt idx="76">
                <c:v>-37.799435933102821</c:v>
              </c:pt>
              <c:pt idx="77">
                <c:v>-35.096326584326391</c:v>
              </c:pt>
              <c:pt idx="78">
                <c:v>-33.526948617900011</c:v>
              </c:pt>
              <c:pt idx="79">
                <c:v>-33.424127169466622</c:v>
              </c:pt>
              <c:pt idx="80">
                <c:v>-34.890695185699997</c:v>
              </c:pt>
              <c:pt idx="81">
                <c:v>-34.117771677733288</c:v>
              </c:pt>
              <c:pt idx="82">
                <c:v>-35.280637528666624</c:v>
              </c:pt>
              <c:pt idx="83">
                <c:v>-35.577994070850004</c:v>
              </c:pt>
              <c:pt idx="84">
                <c:v>-37.618665504466641</c:v>
              </c:pt>
              <c:pt idx="85">
                <c:v>-38.722564868683328</c:v>
              </c:pt>
              <c:pt idx="86">
                <c:v>-40.228228920533368</c:v>
              </c:pt>
              <c:pt idx="87">
                <c:v>-40.843319420683308</c:v>
              </c:pt>
              <c:pt idx="88">
                <c:v>-41.930029057849978</c:v>
              </c:pt>
              <c:pt idx="89">
                <c:v>-41.44637235335</c:v>
              </c:pt>
              <c:pt idx="90">
                <c:v>-40.859709182483314</c:v>
              </c:pt>
              <c:pt idx="91">
                <c:v>-41.324485640950002</c:v>
              </c:pt>
              <c:pt idx="92">
                <c:v>-41.668441756200004</c:v>
              </c:pt>
              <c:pt idx="93">
                <c:v>-43.467932641050012</c:v>
              </c:pt>
              <c:pt idx="94">
                <c:v>-44.111547765216606</c:v>
              </c:pt>
              <c:pt idx="95">
                <c:v>-45.777170597016649</c:v>
              </c:pt>
              <c:pt idx="96">
                <c:v>-46.566470047500012</c:v>
              </c:pt>
              <c:pt idx="97">
                <c:v>-48.183720336216652</c:v>
              </c:pt>
              <c:pt idx="98">
                <c:v>-49.705230119333329</c:v>
              </c:pt>
              <c:pt idx="99">
                <c:v>-51.231187207616628</c:v>
              </c:pt>
              <c:pt idx="100">
                <c:v>-52.709241926250002</c:v>
              </c:pt>
              <c:pt idx="101">
                <c:v>-54.455263799666596</c:v>
              </c:pt>
              <c:pt idx="102">
                <c:v>-55.462297404666622</c:v>
              </c:pt>
              <c:pt idx="103">
                <c:v>-57.378654870133325</c:v>
              </c:pt>
              <c:pt idx="104">
                <c:v>-59.421818041983336</c:v>
              </c:pt>
              <c:pt idx="105">
                <c:v>-61.873256953633295</c:v>
              </c:pt>
              <c:pt idx="106">
                <c:v>-64.049864719416675</c:v>
              </c:pt>
              <c:pt idx="107">
                <c:v>-65.333285550633292</c:v>
              </c:pt>
              <c:pt idx="108">
                <c:v>-66.963638661566662</c:v>
              </c:pt>
              <c:pt idx="109">
                <c:v>-67.814746248500001</c:v>
              </c:pt>
              <c:pt idx="110">
                <c:v>-68.918423668016757</c:v>
              </c:pt>
              <c:pt idx="111">
                <c:v>-69.669194914199949</c:v>
              </c:pt>
              <c:pt idx="112">
                <c:v>-70.675677838033224</c:v>
              </c:pt>
              <c:pt idx="113">
                <c:v>-71.205791421766648</c:v>
              </c:pt>
              <c:pt idx="114">
                <c:v>-71.548621956250003</c:v>
              </c:pt>
              <c:pt idx="115">
                <c:v>-70.295351629416672</c:v>
              </c:pt>
              <c:pt idx="116">
                <c:v>-70.503264974066667</c:v>
              </c:pt>
              <c:pt idx="117">
                <c:v>-71.286869064766677</c:v>
              </c:pt>
              <c:pt idx="118">
                <c:v>-72.007205062850005</c:v>
              </c:pt>
              <c:pt idx="119">
                <c:v>-70.848084460366692</c:v>
              </c:pt>
              <c:pt idx="120">
                <c:v>-69.158569949766672</c:v>
              </c:pt>
              <c:pt idx="121">
                <c:v>-67.177355201283319</c:v>
              </c:pt>
              <c:pt idx="122">
                <c:v>-65.917027422083336</c:v>
              </c:pt>
              <c:pt idx="123">
                <c:v>-64.009473413166631</c:v>
              </c:pt>
              <c:pt idx="124">
                <c:v>-63.351945680049994</c:v>
              </c:pt>
              <c:pt idx="125">
                <c:v>-61.901653691499995</c:v>
              </c:pt>
              <c:pt idx="126">
                <c:v>-61.504567977533313</c:v>
              </c:pt>
              <c:pt idx="127">
                <c:v>-58.390520749150021</c:v>
              </c:pt>
              <c:pt idx="128">
                <c:v>-55.662713711866672</c:v>
              </c:pt>
              <c:pt idx="129">
                <c:v>-52.192526099800013</c:v>
              </c:pt>
              <c:pt idx="130">
                <c:v>-50.592863455249983</c:v>
              </c:pt>
              <c:pt idx="131">
                <c:v>-50.169290499383308</c:v>
              </c:pt>
              <c:pt idx="132">
                <c:v>-48.830171207833324</c:v>
              </c:pt>
              <c:pt idx="133">
                <c:v>-47.896478903116652</c:v>
              </c:pt>
              <c:pt idx="134">
                <c:v>-47.167341608200005</c:v>
              </c:pt>
              <c:pt idx="135">
                <c:v>-48.100391508900003</c:v>
              </c:pt>
              <c:pt idx="136">
                <c:v>-48.061165924000022</c:v>
              </c:pt>
              <c:pt idx="137">
                <c:v>-46.336595225250001</c:v>
              </c:pt>
              <c:pt idx="138">
                <c:v>-44.567770235083337</c:v>
              </c:pt>
              <c:pt idx="139">
                <c:v>-44.476497414233293</c:v>
              </c:pt>
              <c:pt idx="140">
                <c:v>-44.870561068699978</c:v>
              </c:pt>
              <c:pt idx="141">
                <c:v>-43.414604947799994</c:v>
              </c:pt>
              <c:pt idx="142">
                <c:v>-42.864327673799984</c:v>
              </c:pt>
              <c:pt idx="143">
                <c:v>-42.916829310916633</c:v>
              </c:pt>
              <c:pt idx="144">
                <c:v>-42.226281530433326</c:v>
              </c:pt>
            </c:numLit>
          </c:val>
        </c:ser>
        <c:ser>
          <c:idx val="1"/>
          <c:order val="1"/>
          <c:tx>
            <c:v>industria</c:v>
          </c:tx>
          <c:spPr>
            <a:ln w="25400">
              <a:solidFill>
                <a:schemeClr val="tx2"/>
              </a:solidFill>
              <a:prstDash val="solid"/>
            </a:ln>
          </c:spPr>
          <c:marker>
            <c:symbol val="none"/>
          </c:marker>
          <c:dLbls>
            <c:dLbl>
              <c:idx val="3"/>
              <c:layout>
                <c:manualLayout>
                  <c:x val="0.37878664263352635"/>
                  <c:y val="0.2265289419467727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-12.894649629746372</c:v>
              </c:pt>
              <c:pt idx="1">
                <c:v>-13.814512214207911</c:v>
              </c:pt>
              <c:pt idx="2">
                <c:v>-15.792235298336104</c:v>
              </c:pt>
              <c:pt idx="3">
                <c:v>-17.464118824669427</c:v>
              </c:pt>
              <c:pt idx="4">
                <c:v>-17.736084076002783</c:v>
              </c:pt>
              <c:pt idx="5">
                <c:v>-15.814560841558327</c:v>
              </c:pt>
              <c:pt idx="6">
                <c:v>-13.192267413002773</c:v>
              </c:pt>
              <c:pt idx="7">
                <c:v>-11.477421962113876</c:v>
              </c:pt>
              <c:pt idx="8">
                <c:v>-10.699043221558327</c:v>
              </c:pt>
              <c:pt idx="9">
                <c:v>-11.03906150644722</c:v>
              </c:pt>
              <c:pt idx="10">
                <c:v>-12.132810410224996</c:v>
              </c:pt>
              <c:pt idx="11">
                <c:v>-11.9087794303361</c:v>
              </c:pt>
              <c:pt idx="12">
                <c:v>-10.50694361478055</c:v>
              </c:pt>
              <c:pt idx="13">
                <c:v>-9.2910611930027631</c:v>
              </c:pt>
              <c:pt idx="14">
                <c:v>-9.314372210891662</c:v>
              </c:pt>
              <c:pt idx="15">
                <c:v>-9.7255511873361016</c:v>
              </c:pt>
              <c:pt idx="16">
                <c:v>-8.8841934460027687</c:v>
              </c:pt>
              <c:pt idx="17">
                <c:v>-7.2890351132249975</c:v>
              </c:pt>
              <c:pt idx="18">
                <c:v>-5.780621534447218</c:v>
              </c:pt>
              <c:pt idx="19">
                <c:v>-4.0353874943361108</c:v>
              </c:pt>
              <c:pt idx="20">
                <c:v>-4.6273889165583268</c:v>
              </c:pt>
              <c:pt idx="21">
                <c:v>-5.5803907841138907</c:v>
              </c:pt>
              <c:pt idx="22">
                <c:v>-6.8136172127805485</c:v>
              </c:pt>
              <c:pt idx="23">
                <c:v>-7.9125774093361052</c:v>
              </c:pt>
              <c:pt idx="24">
                <c:v>-7.7853333644472178</c:v>
              </c:pt>
              <c:pt idx="25">
                <c:v>-9.1506266980027728</c:v>
              </c:pt>
              <c:pt idx="26">
                <c:v>-9.2554440573361152</c:v>
              </c:pt>
              <c:pt idx="27">
                <c:v>-8.4472804065583222</c:v>
              </c:pt>
              <c:pt idx="28">
                <c:v>-8.1328144215583222</c:v>
              </c:pt>
              <c:pt idx="29">
                <c:v>-8.5525800297805574</c:v>
              </c:pt>
              <c:pt idx="30">
                <c:v>-11.020311848780548</c:v>
              </c:pt>
              <c:pt idx="31">
                <c:v>-10.515397379336106</c:v>
              </c:pt>
              <c:pt idx="32">
                <c:v>-9.1032418255583281</c:v>
              </c:pt>
              <c:pt idx="33">
                <c:v>-6.4238454485583274</c:v>
              </c:pt>
              <c:pt idx="34">
                <c:v>-5.5554049295583265</c:v>
              </c:pt>
              <c:pt idx="35">
                <c:v>-5.7405350130027726</c:v>
              </c:pt>
              <c:pt idx="36">
                <c:v>-6.6287026184472149</c:v>
              </c:pt>
              <c:pt idx="37">
                <c:v>-7.0996694242250005</c:v>
              </c:pt>
              <c:pt idx="38">
                <c:v>-7.8117354478916612</c:v>
              </c:pt>
              <c:pt idx="39">
                <c:v>-8.441322500891653</c:v>
              </c:pt>
              <c:pt idx="40">
                <c:v>-8.7481922821138713</c:v>
              </c:pt>
              <c:pt idx="41">
                <c:v>-7.5657258764472113</c:v>
              </c:pt>
              <c:pt idx="42">
                <c:v>-5.6643135855583298</c:v>
              </c:pt>
              <c:pt idx="43">
                <c:v>-4.5526463070027754</c:v>
              </c:pt>
              <c:pt idx="44">
                <c:v>-3.6115828280027742</c:v>
              </c:pt>
              <c:pt idx="45">
                <c:v>-4.2718863020027733</c:v>
              </c:pt>
              <c:pt idx="46">
                <c:v>-3.2107220557805536</c:v>
              </c:pt>
              <c:pt idx="47">
                <c:v>-3.5480049761138837</c:v>
              </c:pt>
              <c:pt idx="48">
                <c:v>-2.3747974281138839</c:v>
              </c:pt>
              <c:pt idx="49">
                <c:v>-1.6500568236694413</c:v>
              </c:pt>
              <c:pt idx="50">
                <c:v>-0.2356850526694414</c:v>
              </c:pt>
              <c:pt idx="51">
                <c:v>0.25550499710833635</c:v>
              </c:pt>
              <c:pt idx="52">
                <c:v>0.22050807855278071</c:v>
              </c:pt>
              <c:pt idx="53">
                <c:v>0.49007499755278106</c:v>
              </c:pt>
              <c:pt idx="54">
                <c:v>-0.22884642422499701</c:v>
              </c:pt>
              <c:pt idx="55">
                <c:v>-0.33380724078055274</c:v>
              </c:pt>
              <c:pt idx="56">
                <c:v>5.7747300997225241E-2</c:v>
              </c:pt>
              <c:pt idx="57">
                <c:v>0.52722552666389255</c:v>
              </c:pt>
              <c:pt idx="58">
                <c:v>1.0642510443305593</c:v>
              </c:pt>
              <c:pt idx="59">
                <c:v>0.83984852610833682</c:v>
              </c:pt>
              <c:pt idx="60">
                <c:v>1.1374114061083371</c:v>
              </c:pt>
              <c:pt idx="61">
                <c:v>0.68136901510833703</c:v>
              </c:pt>
              <c:pt idx="62">
                <c:v>-0.22824343066944097</c:v>
              </c:pt>
              <c:pt idx="63">
                <c:v>-1.4953626586694402</c:v>
              </c:pt>
              <c:pt idx="64">
                <c:v>-4.2584340353361076</c:v>
              </c:pt>
              <c:pt idx="65">
                <c:v>-6.3416172447805508</c:v>
              </c:pt>
              <c:pt idx="66">
                <c:v>-7.1252775688916605</c:v>
              </c:pt>
              <c:pt idx="67">
                <c:v>-5.5817154642249953</c:v>
              </c:pt>
              <c:pt idx="68">
                <c:v>-6.5134103747805483</c:v>
              </c:pt>
              <c:pt idx="69">
                <c:v>-11.679146542225004</c:v>
              </c:pt>
              <c:pt idx="70">
                <c:v>-18.885089283113864</c:v>
              </c:pt>
              <c:pt idx="71">
                <c:v>-25.768364616113882</c:v>
              </c:pt>
              <c:pt idx="72">
                <c:v>-29.672488007113884</c:v>
              </c:pt>
              <c:pt idx="73">
                <c:v>-32.84178532655833</c:v>
              </c:pt>
              <c:pt idx="74">
                <c:v>-31.846989435669439</c:v>
              </c:pt>
              <c:pt idx="75">
                <c:v>-32.464343979113885</c:v>
              </c:pt>
              <c:pt idx="76">
                <c:v>-30.36689847914629</c:v>
              </c:pt>
              <c:pt idx="77">
                <c:v>-29.908223386078689</c:v>
              </c:pt>
              <c:pt idx="78">
                <c:v>-26.579443543688882</c:v>
              </c:pt>
              <c:pt idx="79">
                <c:v>-23.693927459055569</c:v>
              </c:pt>
              <c:pt idx="80">
                <c:v>-19.373024006777779</c:v>
              </c:pt>
              <c:pt idx="81">
                <c:v>-16.700128888066669</c:v>
              </c:pt>
              <c:pt idx="82">
                <c:v>-15.413275638844446</c:v>
              </c:pt>
              <c:pt idx="83">
                <c:v>-16.267846156111109</c:v>
              </c:pt>
              <c:pt idx="84">
                <c:v>-16.009496990888888</c:v>
              </c:pt>
              <c:pt idx="85">
                <c:v>-15.556497624066676</c:v>
              </c:pt>
              <c:pt idx="86">
                <c:v>-14.580673517722225</c:v>
              </c:pt>
              <c:pt idx="87">
                <c:v>-13.608452596922227</c:v>
              </c:pt>
              <c:pt idx="88">
                <c:v>-13.454845737700005</c:v>
              </c:pt>
              <c:pt idx="89">
                <c:v>-13.654990830311112</c:v>
              </c:pt>
              <c:pt idx="90">
                <c:v>-13.094063244811105</c:v>
              </c:pt>
              <c:pt idx="91">
                <c:v>-11.586933488177772</c:v>
              </c:pt>
              <c:pt idx="92">
                <c:v>-9.0197501967333338</c:v>
              </c:pt>
              <c:pt idx="93">
                <c:v>-9.0494449290555554</c:v>
              </c:pt>
              <c:pt idx="94">
                <c:v>-9.2724472892333392</c:v>
              </c:pt>
              <c:pt idx="95">
                <c:v>-11.002602085333336</c:v>
              </c:pt>
              <c:pt idx="96">
                <c:v>-10.557472290822226</c:v>
              </c:pt>
              <c:pt idx="97">
                <c:v>-10.12475152</c:v>
              </c:pt>
              <c:pt idx="98">
                <c:v>-10.811239338444453</c:v>
              </c:pt>
              <c:pt idx="99">
                <c:v>-11.572344107600006</c:v>
              </c:pt>
              <c:pt idx="100">
                <c:v>-13.838709473311113</c:v>
              </c:pt>
              <c:pt idx="101">
                <c:v>-15.055582972688903</c:v>
              </c:pt>
              <c:pt idx="102">
                <c:v>-14.303631194411112</c:v>
              </c:pt>
              <c:pt idx="103">
                <c:v>-14.83386131118889</c:v>
              </c:pt>
              <c:pt idx="104">
                <c:v>-16.113379133088891</c:v>
              </c:pt>
              <c:pt idx="105">
                <c:v>-18.581109179788889</c:v>
              </c:pt>
              <c:pt idx="106">
                <c:v>-19.790630864811099</c:v>
              </c:pt>
              <c:pt idx="107">
                <c:v>-20.614783131900001</c:v>
              </c:pt>
              <c:pt idx="108">
                <c:v>-22.120104191555569</c:v>
              </c:pt>
              <c:pt idx="109">
                <c:v>-22.498861051311113</c:v>
              </c:pt>
              <c:pt idx="110">
                <c:v>-21.485193642566646</c:v>
              </c:pt>
              <c:pt idx="111">
                <c:v>-20.629071470133329</c:v>
              </c:pt>
              <c:pt idx="112">
                <c:v>-20.853185030855567</c:v>
              </c:pt>
              <c:pt idx="113">
                <c:v>-20.537929312733329</c:v>
              </c:pt>
              <c:pt idx="114">
                <c:v>-20.693148923055567</c:v>
              </c:pt>
              <c:pt idx="115">
                <c:v>-18.569553068244456</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-17.359867481877799</c:v>
              </c:pt>
              <c:pt idx="125">
                <c:v>-17.026049836955533</c:v>
              </c:pt>
              <c:pt idx="126">
                <c:v>-15.866442775466677</c:v>
              </c:pt>
              <c:pt idx="127">
                <c:v>-14.302263257477776</c:v>
              </c:pt>
              <c:pt idx="128">
                <c:v>-12.445483641155555</c:v>
              </c:pt>
              <c:pt idx="129">
                <c:v>-11.561596206600008</c:v>
              </c:pt>
              <c:pt idx="130">
                <c:v>-11.175746535077788</c:v>
              </c:pt>
              <c:pt idx="131">
                <c:v>-10.349275551677778</c:v>
              </c:pt>
              <c:pt idx="132">
                <c:v>-8.8408497201888849</c:v>
              </c:pt>
              <c:pt idx="133">
                <c:v>-8.5182692304666663</c:v>
              </c:pt>
              <c:pt idx="134">
                <c:v>-8.1771397255777725</c:v>
              </c:pt>
              <c:pt idx="135">
                <c:v>-7.9984465381111107</c:v>
              </c:pt>
              <c:pt idx="136">
                <c:v>-7.70275144621111</c:v>
              </c:pt>
              <c:pt idx="137">
                <c:v>-8.416568489877772</c:v>
              </c:pt>
              <c:pt idx="138">
                <c:v>-8.3055123319666766</c:v>
              </c:pt>
              <c:pt idx="139">
                <c:v>-7.6437313030777778</c:v>
              </c:pt>
              <c:pt idx="140">
                <c:v>-6.5483811084555557</c:v>
              </c:pt>
              <c:pt idx="141">
                <c:v>-6.4464730595888904</c:v>
              </c:pt>
              <c:pt idx="142">
                <c:v>-6.3435850595555507</c:v>
              </c:pt>
              <c:pt idx="143">
                <c:v>-6.2585709023666674</c:v>
              </c:pt>
              <c:pt idx="144">
                <c:v>-6.1181767300888872</c:v>
              </c:pt>
            </c:numLit>
          </c:val>
        </c:ser>
        <c:ser>
          <c:idx val="2"/>
          <c:order val="2"/>
          <c:tx>
            <c:v>comercio</c:v>
          </c:tx>
          <c:spPr>
            <a:ln w="38100">
              <a:solidFill>
                <a:schemeClr val="accent2"/>
              </a:solidFill>
              <a:prstDash val="solid"/>
            </a:ln>
          </c:spPr>
          <c:marker>
            <c:symbol val="none"/>
          </c:marker>
          <c:dLbls>
            <c:dLbl>
              <c:idx val="21"/>
              <c:layout>
                <c:manualLayout>
                  <c:x val="0.48178920406033576"/>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-12.644228503688028</c:v>
              </c:pt>
              <c:pt idx="1">
                <c:v>-11.356895569551288</c:v>
              </c:pt>
              <c:pt idx="2">
                <c:v>-11.929716996747869</c:v>
              </c:pt>
              <c:pt idx="3">
                <c:v>-11.812762540944448</c:v>
              </c:pt>
              <c:pt idx="4">
                <c:v>-13.168152400944443</c:v>
              </c:pt>
              <c:pt idx="5">
                <c:v>-12.862671049722227</c:v>
              </c:pt>
              <c:pt idx="6">
                <c:v>-12.617527738833333</c:v>
              </c:pt>
              <c:pt idx="7">
                <c:v>-9.8504420599444575</c:v>
              </c:pt>
              <c:pt idx="8">
                <c:v>-7.5704906975000013</c:v>
              </c:pt>
              <c:pt idx="9">
                <c:v>-5.5292983256111148</c:v>
              </c:pt>
              <c:pt idx="10">
                <c:v>-4.7532461715000034</c:v>
              </c:pt>
              <c:pt idx="11">
                <c:v>-4.309980684388889</c:v>
              </c:pt>
              <c:pt idx="12">
                <c:v>-4.0617565865000005</c:v>
              </c:pt>
              <c:pt idx="13">
                <c:v>-5.4672939922777806</c:v>
              </c:pt>
              <c:pt idx="14">
                <c:v>-7.3969139541666662</c:v>
              </c:pt>
              <c:pt idx="15">
                <c:v>-7.9581981479444437</c:v>
              </c:pt>
              <c:pt idx="16">
                <c:v>-4.9361318641666694</c:v>
              </c:pt>
              <c:pt idx="17">
                <c:v>-2.4594452407222205</c:v>
              </c:pt>
              <c:pt idx="18">
                <c:v>-0.49358244105555577</c:v>
              </c:pt>
              <c:pt idx="19">
                <c:v>-1.5493435453888891</c:v>
              </c:pt>
              <c:pt idx="20">
                <c:v>-1.4254134049444438</c:v>
              </c:pt>
              <c:pt idx="21">
                <c:v>-2.7588321770555555</c:v>
              </c:pt>
              <c:pt idx="22">
                <c:v>-3.568400858722224</c:v>
              </c:pt>
              <c:pt idx="23">
                <c:v>-4.1652912150555546</c:v>
              </c:pt>
              <c:pt idx="24">
                <c:v>-4.5469783764999967</c:v>
              </c:pt>
              <c:pt idx="25">
                <c:v>-5.0007051281666683</c:v>
              </c:pt>
              <c:pt idx="26">
                <c:v>-4.5923616606111111</c:v>
              </c:pt>
              <c:pt idx="27">
                <c:v>-5.2531155791666642</c:v>
              </c:pt>
              <c:pt idx="28">
                <c:v>-5.0214657529444438</c:v>
              </c:pt>
              <c:pt idx="29">
                <c:v>-6.6556841109444447</c:v>
              </c:pt>
              <c:pt idx="30">
                <c:v>-7.9177932588333366</c:v>
              </c:pt>
              <c:pt idx="31">
                <c:v>-9.989931754833334</c:v>
              </c:pt>
              <c:pt idx="32">
                <c:v>-10.727993701833325</c:v>
              </c:pt>
              <c:pt idx="33">
                <c:v>-11.26179589761111</c:v>
              </c:pt>
              <c:pt idx="34">
                <c:v>-11.064035954944451</c:v>
              </c:pt>
              <c:pt idx="35">
                <c:v>-8.7110361677222237</c:v>
              </c:pt>
              <c:pt idx="36">
                <c:v>-6.6059876827222226</c:v>
              </c:pt>
              <c:pt idx="37">
                <c:v>-5.0614514417222223</c:v>
              </c:pt>
              <c:pt idx="38">
                <c:v>-7.5882150550555565</c:v>
              </c:pt>
              <c:pt idx="39">
                <c:v>-7.3407096628333361</c:v>
              </c:pt>
              <c:pt idx="40">
                <c:v>-9.11824249183333</c:v>
              </c:pt>
              <c:pt idx="41">
                <c:v>-7.2254777655</c:v>
              </c:pt>
              <c:pt idx="42">
                <c:v>-7.5364140112777775</c:v>
              </c:pt>
              <c:pt idx="43">
                <c:v>-6.7530591740555552</c:v>
              </c:pt>
              <c:pt idx="44">
                <c:v>-6.3092627009444495</c:v>
              </c:pt>
              <c:pt idx="45">
                <c:v>-4.2431445951666689</c:v>
              </c:pt>
              <c:pt idx="46">
                <c:v>-2.7873310285000028</c:v>
              </c:pt>
              <c:pt idx="47">
                <c:v>-2.9553545078333352</c:v>
              </c:pt>
              <c:pt idx="48">
                <c:v>-4.2712355535000004</c:v>
              </c:pt>
              <c:pt idx="49">
                <c:v>-3.6190950824999999</c:v>
              </c:pt>
              <c:pt idx="50">
                <c:v>-3.6170754234999984</c:v>
              </c:pt>
              <c:pt idx="51">
                <c:v>-3.3612794504999997</c:v>
              </c:pt>
              <c:pt idx="52">
                <c:v>-3.3401121923888875</c:v>
              </c:pt>
              <c:pt idx="53">
                <c:v>-2.5433909897222238</c:v>
              </c:pt>
              <c:pt idx="54">
                <c:v>-2.9501845341666666</c:v>
              </c:pt>
              <c:pt idx="55">
                <c:v>-3.4747224222777775</c:v>
              </c:pt>
              <c:pt idx="56">
                <c:v>-4.2194487567222234</c:v>
              </c:pt>
              <c:pt idx="57">
                <c:v>-3.9104706172777779</c:v>
              </c:pt>
              <c:pt idx="58">
                <c:v>-3.4049019802777782</c:v>
              </c:pt>
              <c:pt idx="59">
                <c:v>-2.4862696371666657</c:v>
              </c:pt>
              <c:pt idx="60">
                <c:v>-2.0519945040555556</c:v>
              </c:pt>
              <c:pt idx="61">
                <c:v>-2.014676272388888</c:v>
              </c:pt>
              <c:pt idx="62">
                <c:v>-1.6102747722777779</c:v>
              </c:pt>
              <c:pt idx="63">
                <c:v>-2.7745317997222241</c:v>
              </c:pt>
              <c:pt idx="64">
                <c:v>-4.1110787218333362</c:v>
              </c:pt>
              <c:pt idx="65">
                <c:v>-7.6068111717222235</c:v>
              </c:pt>
              <c:pt idx="66">
                <c:v>-9.7862041135000002</c:v>
              </c:pt>
              <c:pt idx="67">
                <c:v>-11.19642060305555</c:v>
              </c:pt>
              <c:pt idx="68">
                <c:v>-11.521319828499999</c:v>
              </c:pt>
              <c:pt idx="69">
                <c:v>-12.598071659388888</c:v>
              </c:pt>
              <c:pt idx="70">
                <c:v>-14.759117230166673</c:v>
              </c:pt>
              <c:pt idx="71">
                <c:v>-17.344652877722204</c:v>
              </c:pt>
              <c:pt idx="72">
                <c:v>-17.995596015944432</c:v>
              </c:pt>
              <c:pt idx="73">
                <c:v>-19.832515527277778</c:v>
              </c:pt>
              <c:pt idx="74">
                <c:v>-20.340502041944433</c:v>
              </c:pt>
              <c:pt idx="75">
                <c:v>-21.325766428722222</c:v>
              </c:pt>
              <c:pt idx="76">
                <c:v>-19.91711796586296</c:v>
              </c:pt>
              <c:pt idx="77">
                <c:v>-17.627054678925923</c:v>
              </c:pt>
              <c:pt idx="78">
                <c:v>-14.845702667077779</c:v>
              </c:pt>
              <c:pt idx="79">
                <c:v>-12.419841391366672</c:v>
              </c:pt>
              <c:pt idx="80">
                <c:v>-9.915875698033334</c:v>
              </c:pt>
              <c:pt idx="81">
                <c:v>-7.6753459380111115</c:v>
              </c:pt>
              <c:pt idx="82">
                <c:v>-6.427563252133333</c:v>
              </c:pt>
              <c:pt idx="83">
                <c:v>-5.8249600762777707</c:v>
              </c:pt>
              <c:pt idx="84">
                <c:v>-5.8367619008111138</c:v>
              </c:pt>
              <c:pt idx="85">
                <c:v>-4.4592684735888932</c:v>
              </c:pt>
              <c:pt idx="86">
                <c:v>-3.8572314010888875</c:v>
              </c:pt>
              <c:pt idx="87">
                <c:v>-2.5429779343222227</c:v>
              </c:pt>
              <c:pt idx="88">
                <c:v>-2.4831380261111127</c:v>
              </c:pt>
              <c:pt idx="89">
                <c:v>-2.5240000218</c:v>
              </c:pt>
              <c:pt idx="90">
                <c:v>-3.5323512600222222</c:v>
              </c:pt>
              <c:pt idx="91">
                <c:v>-4.2142870705666668</c:v>
              </c:pt>
              <c:pt idx="92">
                <c:v>-5.6202365064555488</c:v>
              </c:pt>
              <c:pt idx="93">
                <c:v>-6.7496469848555591</c:v>
              </c:pt>
              <c:pt idx="94">
                <c:v>-7.4756525677333334</c:v>
              </c:pt>
              <c:pt idx="95">
                <c:v>-7.8371265303333315</c:v>
              </c:pt>
              <c:pt idx="96">
                <c:v>-7.1252746079555518</c:v>
              </c:pt>
              <c:pt idx="97">
                <c:v>-7.3989094380666671</c:v>
              </c:pt>
              <c:pt idx="98">
                <c:v>-8.5957334035000006</c:v>
              </c:pt>
              <c:pt idx="99">
                <c:v>-11.923109842155553</c:v>
              </c:pt>
              <c:pt idx="100">
                <c:v>-14.896219010266675</c:v>
              </c:pt>
              <c:pt idx="101">
                <c:v>-16.518304442622224</c:v>
              </c:pt>
              <c:pt idx="102">
                <c:v>-18.148140915588886</c:v>
              </c:pt>
              <c:pt idx="103">
                <c:v>-18.567621042255556</c:v>
              </c:pt>
              <c:pt idx="104">
                <c:v>-19.346146814377761</c:v>
              </c:pt>
              <c:pt idx="105">
                <c:v>-19.08317200513331</c:v>
              </c:pt>
              <c:pt idx="106">
                <c:v>-20.834973812544458</c:v>
              </c:pt>
              <c:pt idx="107">
                <c:v>-22.036550836322213</c:v>
              </c:pt>
              <c:pt idx="108">
                <c:v>-22.296546643699983</c:v>
              </c:pt>
              <c:pt idx="109">
                <c:v>-21.218042900455547</c:v>
              </c:pt>
              <c:pt idx="110">
                <c:v>-20.302307204066654</c:v>
              </c:pt>
              <c:pt idx="111">
                <c:v>-19.543192744677768</c:v>
              </c:pt>
              <c:pt idx="112">
                <c:v>-20.187069547577767</c:v>
              </c:pt>
              <c:pt idx="113">
                <c:v>-19.972717876766644</c:v>
              </c:pt>
              <c:pt idx="114">
                <c:v>-20.278620906433314</c:v>
              </c:pt>
              <c:pt idx="115">
                <c:v>-19.710788554833329</c:v>
              </c:pt>
              <c:pt idx="116">
                <c:v>-20.482125550711093</c:v>
              </c:pt>
              <c:pt idx="117">
                <c:v>-20.926651451333317</c:v>
              </c:pt>
              <c:pt idx="118">
                <c:v>-20.115006348200001</c:v>
              </c:pt>
              <c:pt idx="119">
                <c:v>-19.427926100377768</c:v>
              </c:pt>
              <c:pt idx="120">
                <c:v>-19.057757344611115</c:v>
              </c:pt>
              <c:pt idx="121">
                <c:v>-18.536773789555557</c:v>
              </c:pt>
              <c:pt idx="122">
                <c:v>-16.938518476244443</c:v>
              </c:pt>
              <c:pt idx="123">
                <c:v>-15.661078306533327</c:v>
              </c:pt>
              <c:pt idx="124">
                <c:v>-14.701017119266666</c:v>
              </c:pt>
              <c:pt idx="125">
                <c:v>-14.198191973577771</c:v>
              </c:pt>
              <c:pt idx="126">
                <c:v>-12.703036751711112</c:v>
              </c:pt>
              <c:pt idx="127">
                <c:v>-11.522255014955553</c:v>
              </c:pt>
              <c:pt idx="128">
                <c:v>-9.5442003808333258</c:v>
              </c:pt>
              <c:pt idx="129">
                <c:v>-7.6595704097888886</c:v>
              </c:pt>
              <c:pt idx="130">
                <c:v>-5.4797823523111138</c:v>
              </c:pt>
              <c:pt idx="131">
                <c:v>-3.6884936328555566</c:v>
              </c:pt>
              <c:pt idx="132">
                <c:v>-2.9926603950888855</c:v>
              </c:pt>
              <c:pt idx="133">
                <c:v>-1.9041778969111123</c:v>
              </c:pt>
              <c:pt idx="134">
                <c:v>-1.3355725274777781</c:v>
              </c:pt>
              <c:pt idx="135">
                <c:v>-0.49891728432222254</c:v>
              </c:pt>
              <c:pt idx="136">
                <c:v>-0.3864411640666669</c:v>
              </c:pt>
              <c:pt idx="137">
                <c:v>-0.65397564661111207</c:v>
              </c:pt>
              <c:pt idx="138">
                <c:v>-1.05308536498889</c:v>
              </c:pt>
              <c:pt idx="139">
                <c:v>-1.6748772321000001</c:v>
              </c:pt>
              <c:pt idx="140">
                <c:v>-1.8557649324777779</c:v>
              </c:pt>
              <c:pt idx="141">
                <c:v>-1.1976561402666674</c:v>
              </c:pt>
              <c:pt idx="142">
                <c:v>-1.0001429132333342</c:v>
              </c:pt>
              <c:pt idx="143">
                <c:v>-1.327957173411112</c:v>
              </c:pt>
              <c:pt idx="144">
                <c:v>-0.97961953545555613</c:v>
              </c:pt>
            </c:numLit>
          </c:val>
        </c:ser>
        <c:ser>
          <c:idx val="3"/>
          <c:order val="3"/>
          <c:tx>
            <c:v>servicos</c:v>
          </c:tx>
          <c:spPr>
            <a:ln w="25400">
              <a:solidFill>
                <a:srgbClr val="333333"/>
              </a:solidFill>
              <a:prstDash val="solid"/>
            </a:ln>
          </c:spPr>
          <c:marker>
            <c:symbol val="none"/>
          </c:marker>
          <c:dLbls>
            <c:dLbl>
              <c:idx val="20"/>
              <c:layout>
                <c:manualLayout>
                  <c:x val="0.47757265281598837"/>
                  <c:y val="0.24599046086981124"/>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-6.7743118749999969</c:v>
              </c:pt>
              <c:pt idx="1">
                <c:v>-5.6079479299999964</c:v>
              </c:pt>
              <c:pt idx="2">
                <c:v>-9.8097768572222321</c:v>
              </c:pt>
              <c:pt idx="3">
                <c:v>-13.14826837744444</c:v>
              </c:pt>
              <c:pt idx="4">
                <c:v>-17.0089775731111</c:v>
              </c:pt>
              <c:pt idx="5">
                <c:v>-15.848501811444446</c:v>
              </c:pt>
              <c:pt idx="6">
                <c:v>-14.998348537222222</c:v>
              </c:pt>
              <c:pt idx="7">
                <c:v>-11.314191643222223</c:v>
              </c:pt>
              <c:pt idx="8">
                <c:v>-13.386616411222231</c:v>
              </c:pt>
              <c:pt idx="9">
                <c:v>-10.913116105</c:v>
              </c:pt>
              <c:pt idx="10">
                <c:v>-10.249923884111102</c:v>
              </c:pt>
              <c:pt idx="11">
                <c:v>-6.0989462743333336</c:v>
              </c:pt>
              <c:pt idx="12">
                <c:v>-6.8480338821111113</c:v>
              </c:pt>
              <c:pt idx="13">
                <c:v>-6.5019641554444467</c:v>
              </c:pt>
              <c:pt idx="14">
                <c:v>-3.3288895829999992</c:v>
              </c:pt>
              <c:pt idx="15">
                <c:v>2.3820391288888869</c:v>
              </c:pt>
              <c:pt idx="16">
                <c:v>5.8020716379999975</c:v>
              </c:pt>
              <c:pt idx="17">
                <c:v>5.1580058627777747</c:v>
              </c:pt>
              <c:pt idx="18">
                <c:v>1.9573715180000002</c:v>
              </c:pt>
              <c:pt idx="19">
                <c:v>1.6589349611111117</c:v>
              </c:pt>
              <c:pt idx="20">
                <c:v>0.19288393844444451</c:v>
              </c:pt>
              <c:pt idx="21">
                <c:v>-1.2467098136666659</c:v>
              </c:pt>
              <c:pt idx="22">
                <c:v>-2.3104466136666639</c:v>
              </c:pt>
              <c:pt idx="23">
                <c:v>-2.9440436321111108</c:v>
              </c:pt>
              <c:pt idx="24">
                <c:v>-3.6293924238888868</c:v>
              </c:pt>
              <c:pt idx="25">
                <c:v>-4.0906866922222234</c:v>
              </c:pt>
              <c:pt idx="26">
                <c:v>-4.7213778874444454</c:v>
              </c:pt>
              <c:pt idx="27">
                <c:v>-5.4075417337777774</c:v>
              </c:pt>
              <c:pt idx="28">
                <c:v>-6.6746993374444443</c:v>
              </c:pt>
              <c:pt idx="29">
                <c:v>-6.7168587468888887</c:v>
              </c:pt>
              <c:pt idx="30">
                <c:v>-7.3106450626666684</c:v>
              </c:pt>
              <c:pt idx="31">
                <c:v>-6.9547463506666674</c:v>
              </c:pt>
              <c:pt idx="32">
                <c:v>-6.7568626906666722</c:v>
              </c:pt>
              <c:pt idx="33">
                <c:v>-6.2233202314444442</c:v>
              </c:pt>
              <c:pt idx="34">
                <c:v>-8.223119963555547</c:v>
              </c:pt>
              <c:pt idx="35">
                <c:v>-6.0105318091111082</c:v>
              </c:pt>
              <c:pt idx="36">
                <c:v>-5.7997640688888881</c:v>
              </c:pt>
              <c:pt idx="37">
                <c:v>-4.1777283205555555</c:v>
              </c:pt>
              <c:pt idx="38">
                <c:v>-6.1704130495555534</c:v>
              </c:pt>
              <c:pt idx="39">
                <c:v>-5.1161959296666666</c:v>
              </c:pt>
              <c:pt idx="40">
                <c:v>-4.7295900187777775</c:v>
              </c:pt>
              <c:pt idx="41">
                <c:v>2.1847503848888872</c:v>
              </c:pt>
              <c:pt idx="42">
                <c:v>3.5668855711111109</c:v>
              </c:pt>
              <c:pt idx="43">
                <c:v>1.9676515353333339</c:v>
              </c:pt>
              <c:pt idx="44">
                <c:v>-2.8077478863333347</c:v>
              </c:pt>
              <c:pt idx="45">
                <c:v>-1.4229028440000004</c:v>
              </c:pt>
              <c:pt idx="46">
                <c:v>0.95326214911111018</c:v>
              </c:pt>
              <c:pt idx="47">
                <c:v>1.3244254458888884</c:v>
              </c:pt>
              <c:pt idx="48">
                <c:v>-0.22736134055555568</c:v>
              </c:pt>
              <c:pt idx="49">
                <c:v>0.64474239122222221</c:v>
              </c:pt>
              <c:pt idx="50">
                <c:v>1.0974649895555555</c:v>
              </c:pt>
              <c:pt idx="51">
                <c:v>3.483404062222224</c:v>
              </c:pt>
              <c:pt idx="52">
                <c:v>3.9587117800000002</c:v>
              </c:pt>
              <c:pt idx="53">
                <c:v>4.0536069348888892</c:v>
              </c:pt>
              <c:pt idx="54">
                <c:v>2.6614924113333331</c:v>
              </c:pt>
              <c:pt idx="55">
                <c:v>2.8712534969999979</c:v>
              </c:pt>
              <c:pt idx="56">
                <c:v>3.6455063706666682</c:v>
              </c:pt>
              <c:pt idx="57">
                <c:v>3.8699370368888877</c:v>
              </c:pt>
              <c:pt idx="58">
                <c:v>5.2922397926666713</c:v>
              </c:pt>
              <c:pt idx="59">
                <c:v>5.1478170035555522</c:v>
              </c:pt>
              <c:pt idx="60">
                <c:v>6.2167355442222219</c:v>
              </c:pt>
              <c:pt idx="61">
                <c:v>4.9662301772222222</c:v>
              </c:pt>
              <c:pt idx="62">
                <c:v>5.1446034210000002</c:v>
              </c:pt>
              <c:pt idx="63">
                <c:v>6.1133699447777774</c:v>
              </c:pt>
              <c:pt idx="64">
                <c:v>5.9030479719999995</c:v>
              </c:pt>
              <c:pt idx="65">
                <c:v>4.1897989339999997</c:v>
              </c:pt>
              <c:pt idx="66">
                <c:v>0.49740410644444483</c:v>
              </c:pt>
              <c:pt idx="67">
                <c:v>-2.9531270085555588</c:v>
              </c:pt>
              <c:pt idx="68">
                <c:v>-5.7679948919999946</c:v>
              </c:pt>
              <c:pt idx="69">
                <c:v>-9.1219127516666649</c:v>
              </c:pt>
              <c:pt idx="70">
                <c:v>-10.344094577666674</c:v>
              </c:pt>
              <c:pt idx="71">
                <c:v>-10.214716453222222</c:v>
              </c:pt>
              <c:pt idx="72">
                <c:v>-12.807689099222232</c:v>
              </c:pt>
              <c:pt idx="73">
                <c:v>-18.33667256733332</c:v>
              </c:pt>
              <c:pt idx="74">
                <c:v>-23.62258642233332</c:v>
              </c:pt>
              <c:pt idx="75">
                <c:v>-25.270601809666669</c:v>
              </c:pt>
              <c:pt idx="76">
                <c:v>-24.3341426451111</c:v>
              </c:pt>
              <c:pt idx="77">
                <c:v>-23.002995437222221</c:v>
              </c:pt>
              <c:pt idx="78">
                <c:v>-20.027266470777779</c:v>
              </c:pt>
              <c:pt idx="79">
                <c:v>-15.183496610000008</c:v>
              </c:pt>
              <c:pt idx="80">
                <c:v>-12.497388118111111</c:v>
              </c:pt>
              <c:pt idx="81">
                <c:v>-10.328499696222229</c:v>
              </c:pt>
              <c:pt idx="82">
                <c:v>-10.289108381111106</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-10.459847501333339</c:v>
              </c:pt>
              <c:pt idx="92">
                <c:v>-9.9726234431111109</c:v>
              </c:pt>
              <c:pt idx="93">
                <c:v>-10.499861825777778</c:v>
              </c:pt>
              <c:pt idx="94">
                <c:v>-9.0348172261111053</c:v>
              </c:pt>
              <c:pt idx="95">
                <c:v>-9.5931534632222188</c:v>
              </c:pt>
              <c:pt idx="96">
                <c:v>-11.065989252888901</c:v>
              </c:pt>
              <c:pt idx="97">
                <c:v>-10.852088684888896</c:v>
              </c:pt>
              <c:pt idx="98">
                <c:v>-11.886232868111115</c:v>
              </c:pt>
              <c:pt idx="99">
                <c:v>-12.093527874888892</c:v>
              </c:pt>
              <c:pt idx="100">
                <c:v>-14.376538520555556</c:v>
              </c:pt>
              <c:pt idx="101">
                <c:v>-14.690249815777777</c:v>
              </c:pt>
              <c:pt idx="102">
                <c:v>-17.13938843822223</c:v>
              </c:pt>
              <c:pt idx="103">
                <c:v>-19.608646934111089</c:v>
              </c:pt>
              <c:pt idx="104">
                <c:v>-22.701000855111104</c:v>
              </c:pt>
              <c:pt idx="105">
                <c:v>-23.575111062666668</c:v>
              </c:pt>
              <c:pt idx="106">
                <c:v>-25.6752771228889</c:v>
              </c:pt>
              <c:pt idx="107">
                <c:v>-27.487319633222203</c:v>
              </c:pt>
              <c:pt idx="108">
                <c:v>-29.409295027444454</c:v>
              </c:pt>
              <c:pt idx="109">
                <c:v>-29.539580015444454</c:v>
              </c:pt>
              <c:pt idx="110">
                <c:v>-30.049445492111097</c:v>
              </c:pt>
              <c:pt idx="111">
                <c:v>-29.891639926222222</c:v>
              </c:pt>
              <c:pt idx="112">
                <c:v>-29.508028290555544</c:v>
              </c:pt>
              <c:pt idx="113">
                <c:v>-30.338940309666668</c:v>
              </c:pt>
              <c:pt idx="114">
                <c:v>-31.500513530666655</c:v>
              </c:pt>
              <c:pt idx="115">
                <c:v>-31.206376757000001</c:v>
              </c:pt>
              <c:pt idx="116">
                <c:v>-31.157841887333326</c:v>
              </c:pt>
              <c:pt idx="117">
                <c:v>-32.742378311888935</c:v>
              </c:pt>
              <c:pt idx="118">
                <c:v>-34.781134675222198</c:v>
              </c:pt>
              <c:pt idx="119">
                <c:v>-34.461570563777776</c:v>
              </c:pt>
              <c:pt idx="120">
                <c:v>-32.687608442222199</c:v>
              </c:pt>
              <c:pt idx="121">
                <c:v>-31.479409879777755</c:v>
              </c:pt>
              <c:pt idx="122">
                <c:v>-30.324724297777767</c:v>
              </c:pt>
              <c:pt idx="123">
                <c:v>-29.024479655444448</c:v>
              </c:pt>
              <c:pt idx="124">
                <c:v>-27.929725260222213</c:v>
              </c:pt>
              <c:pt idx="125">
                <c:v>-26.587273454333321</c:v>
              </c:pt>
              <c:pt idx="126">
                <c:v>-24.72713622144445</c:v>
              </c:pt>
              <c:pt idx="127">
                <c:v>-22.315114361333329</c:v>
              </c:pt>
              <c:pt idx="128">
                <c:v>-20.182069659222226</c:v>
              </c:pt>
              <c:pt idx="129">
                <c:v>-17.206799541999985</c:v>
              </c:pt>
              <c:pt idx="130">
                <c:v>-14.752475589333336</c:v>
              </c:pt>
              <c:pt idx="131">
                <c:v>-11.662800880222226</c:v>
              </c:pt>
              <c:pt idx="132">
                <c:v>-9.3694336083333418</c:v>
              </c:pt>
              <c:pt idx="133">
                <c:v>-7.7419714384444474</c:v>
              </c:pt>
              <c:pt idx="134">
                <c:v>-6.0271899596666643</c:v>
              </c:pt>
              <c:pt idx="135">
                <c:v>-5.4263905307777778</c:v>
              </c:pt>
              <c:pt idx="136">
                <c:v>-3.364571500333335</c:v>
              </c:pt>
              <c:pt idx="137">
                <c:v>-1.7407391296666672</c:v>
              </c:pt>
              <c:pt idx="138">
                <c:v>0.67237491677777805</c:v>
              </c:pt>
              <c:pt idx="139">
                <c:v>1.3397864721111112</c:v>
              </c:pt>
              <c:pt idx="140">
                <c:v>0.30982412755555594</c:v>
              </c:pt>
              <c:pt idx="141">
                <c:v>-3.9655036555555488E-2</c:v>
              </c:pt>
              <c:pt idx="142">
                <c:v>-1.3088415852222222</c:v>
              </c:pt>
              <c:pt idx="143">
                <c:v>-1.1162573952222223</c:v>
              </c:pt>
              <c:pt idx="144">
                <c:v>-1.8675853538888891</c:v>
              </c:pt>
            </c:numLit>
          </c:val>
        </c:ser>
        <c:marker val="1"/>
        <c:axId val="353081216"/>
        <c:axId val="353082752"/>
      </c:lineChart>
      <c:catAx>
        <c:axId val="3530812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53082752"/>
        <c:crosses val="autoZero"/>
        <c:auto val="1"/>
        <c:lblAlgn val="ctr"/>
        <c:lblOffset val="100"/>
        <c:tickLblSkip val="6"/>
        <c:tickMarkSkip val="1"/>
      </c:catAx>
      <c:valAx>
        <c:axId val="353082752"/>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53081216"/>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436"/>
          <c:y val="4.5197740112994364E-2"/>
        </c:manualLayout>
      </c:layout>
      <c:spPr>
        <a:noFill/>
        <a:ln w="25400">
          <a:noFill/>
        </a:ln>
      </c:spPr>
    </c:title>
    <c:plotArea>
      <c:layout>
        <c:manualLayout>
          <c:layoutTarget val="inner"/>
          <c:xMode val="edge"/>
          <c:yMode val="edge"/>
          <c:x val="8.8495830152534566E-2"/>
          <c:y val="0.2485889421618255"/>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81"/>
                  <c:y val="-0.16844521553449981"/>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0.000</c:formatCode>
              <c:ptCount val="145"/>
              <c:pt idx="0">
                <c:v>402.6019999999998</c:v>
              </c:pt>
              <c:pt idx="1">
                <c:v>412.49699999999973</c:v>
              </c:pt>
              <c:pt idx="2">
                <c:v>421.05799999999999</c:v>
              </c:pt>
              <c:pt idx="3">
                <c:v>423.59500000000003</c:v>
              </c:pt>
              <c:pt idx="4">
                <c:v>418.53799999999984</c:v>
              </c:pt>
              <c:pt idx="5">
                <c:v>414.14499999999998</c:v>
              </c:pt>
              <c:pt idx="6">
                <c:v>419.375</c:v>
              </c:pt>
              <c:pt idx="7">
                <c:v>420.89099999999985</c:v>
              </c:pt>
              <c:pt idx="8">
                <c:v>440.66800000000001</c:v>
              </c:pt>
              <c:pt idx="9">
                <c:v>447.91699999999963</c:v>
              </c:pt>
              <c:pt idx="10">
                <c:v>453.72699999999963</c:v>
              </c:pt>
              <c:pt idx="11">
                <c:v>452.5419999999998</c:v>
              </c:pt>
              <c:pt idx="12">
                <c:v>464.45</c:v>
              </c:pt>
              <c:pt idx="13">
                <c:v>467.54</c:v>
              </c:pt>
              <c:pt idx="14">
                <c:v>471.089</c:v>
              </c:pt>
              <c:pt idx="15">
                <c:v>462.05599999999993</c:v>
              </c:pt>
              <c:pt idx="16">
                <c:v>452.14000000000016</c:v>
              </c:pt>
              <c:pt idx="17">
                <c:v>444.6789999999998</c:v>
              </c:pt>
              <c:pt idx="18">
                <c:v>446.09099999999984</c:v>
              </c:pt>
              <c:pt idx="19">
                <c:v>449.76</c:v>
              </c:pt>
              <c:pt idx="20">
                <c:v>466.529</c:v>
              </c:pt>
              <c:pt idx="21">
                <c:v>467.80900000000008</c:v>
              </c:pt>
              <c:pt idx="22">
                <c:v>471.19</c:v>
              </c:pt>
              <c:pt idx="23">
                <c:v>468.8519999999998</c:v>
              </c:pt>
              <c:pt idx="24">
                <c:v>483.447</c:v>
              </c:pt>
              <c:pt idx="25">
                <c:v>487.62299999999999</c:v>
              </c:pt>
              <c:pt idx="26">
                <c:v>484.48699999999974</c:v>
              </c:pt>
              <c:pt idx="27">
                <c:v>478.608</c:v>
              </c:pt>
              <c:pt idx="28">
                <c:v>470.274</c:v>
              </c:pt>
              <c:pt idx="29">
                <c:v>463.67599999999999</c:v>
              </c:pt>
              <c:pt idx="30">
                <c:v>460.41199999999964</c:v>
              </c:pt>
              <c:pt idx="31">
                <c:v>464.88799999999981</c:v>
              </c:pt>
              <c:pt idx="32">
                <c:v>482.548</c:v>
              </c:pt>
              <c:pt idx="33">
                <c:v>484.72999999999985</c:v>
              </c:pt>
              <c:pt idx="34">
                <c:v>486.31099999999981</c:v>
              </c:pt>
              <c:pt idx="35">
                <c:v>479.37299999999999</c:v>
              </c:pt>
              <c:pt idx="36">
                <c:v>491.18400000000008</c:v>
              </c:pt>
              <c:pt idx="37">
                <c:v>487.93599999999964</c:v>
              </c:pt>
              <c:pt idx="38">
                <c:v>480.16399999999999</c:v>
              </c:pt>
              <c:pt idx="39">
                <c:v>469.25299999999999</c:v>
              </c:pt>
              <c:pt idx="40">
                <c:v>457.00900000000001</c:v>
              </c:pt>
              <c:pt idx="41">
                <c:v>442.49899999999974</c:v>
              </c:pt>
              <c:pt idx="42">
                <c:v>436.90099999999984</c:v>
              </c:pt>
              <c:pt idx="43">
                <c:v>436.79199999999963</c:v>
              </c:pt>
              <c:pt idx="44">
                <c:v>448.73599999999976</c:v>
              </c:pt>
              <c:pt idx="45">
                <c:v>453.02799999999985</c:v>
              </c:pt>
              <c:pt idx="46">
                <c:v>457.72799999999984</c:v>
              </c:pt>
              <c:pt idx="47">
                <c:v>452.65100000000001</c:v>
              </c:pt>
              <c:pt idx="48">
                <c:v>457.63400000000001</c:v>
              </c:pt>
              <c:pt idx="49">
                <c:v>450.83699999999976</c:v>
              </c:pt>
              <c:pt idx="50">
                <c:v>441.35599999999999</c:v>
              </c:pt>
              <c:pt idx="51">
                <c:v>420.685</c:v>
              </c:pt>
              <c:pt idx="52">
                <c:v>397.48200000000003</c:v>
              </c:pt>
              <c:pt idx="53">
                <c:v>388.6190000000002</c:v>
              </c:pt>
              <c:pt idx="54">
                <c:v>389.57100000000003</c:v>
              </c:pt>
              <c:pt idx="55">
                <c:v>392.03799999999984</c:v>
              </c:pt>
              <c:pt idx="56">
                <c:v>397.92799999999977</c:v>
              </c:pt>
              <c:pt idx="57">
                <c:v>398.79299999999984</c:v>
              </c:pt>
              <c:pt idx="58">
                <c:v>397.19200000000001</c:v>
              </c:pt>
              <c:pt idx="59">
                <c:v>390.28</c:v>
              </c:pt>
              <c:pt idx="60">
                <c:v>399.67399999999981</c:v>
              </c:pt>
              <c:pt idx="61">
                <c:v>398.57900000000001</c:v>
              </c:pt>
              <c:pt idx="62">
                <c:v>391.02599999999984</c:v>
              </c:pt>
              <c:pt idx="63">
                <c:v>386.34100000000001</c:v>
              </c:pt>
              <c:pt idx="64">
                <c:v>383.35700000000008</c:v>
              </c:pt>
              <c:pt idx="65">
                <c:v>382.49799999999976</c:v>
              </c:pt>
              <c:pt idx="66">
                <c:v>381.77599999999984</c:v>
              </c:pt>
              <c:pt idx="67">
                <c:v>389.94400000000002</c:v>
              </c:pt>
              <c:pt idx="68">
                <c:v>395.24299999999999</c:v>
              </c:pt>
              <c:pt idx="69">
                <c:v>400.81400000000002</c:v>
              </c:pt>
              <c:pt idx="70">
                <c:v>408.59799999999984</c:v>
              </c:pt>
              <c:pt idx="71">
                <c:v>416.005</c:v>
              </c:pt>
              <c:pt idx="72">
                <c:v>447.96599999999984</c:v>
              </c:pt>
              <c:pt idx="73">
                <c:v>469.29899999999964</c:v>
              </c:pt>
              <c:pt idx="74">
                <c:v>484.1309999999998</c:v>
              </c:pt>
              <c:pt idx="75">
                <c:v>491.63499999999999</c:v>
              </c:pt>
              <c:pt idx="76">
                <c:v>489.11500000000001</c:v>
              </c:pt>
              <c:pt idx="77">
                <c:v>489.82</c:v>
              </c:pt>
              <c:pt idx="78">
                <c:v>496.68299999999999</c:v>
              </c:pt>
              <c:pt idx="79">
                <c:v>501.66300000000001</c:v>
              </c:pt>
              <c:pt idx="80">
                <c:v>510.35599999999999</c:v>
              </c:pt>
              <c:pt idx="81">
                <c:v>517.52599999999961</c:v>
              </c:pt>
              <c:pt idx="82">
                <c:v>523.67999999999995</c:v>
              </c:pt>
              <c:pt idx="83">
                <c:v>524.67400000000032</c:v>
              </c:pt>
              <c:pt idx="84">
                <c:v>560.31199999999967</c:v>
              </c:pt>
              <c:pt idx="85">
                <c:v>561.31499999999971</c:v>
              </c:pt>
              <c:pt idx="86">
                <c:v>571.75400000000002</c:v>
              </c:pt>
              <c:pt idx="87">
                <c:v>570.76800000000003</c:v>
              </c:pt>
              <c:pt idx="88">
                <c:v>560.75099999999998</c:v>
              </c:pt>
              <c:pt idx="89">
                <c:v>551.86799999999948</c:v>
              </c:pt>
              <c:pt idx="90">
                <c:v>548.06699999999967</c:v>
              </c:pt>
              <c:pt idx="91">
                <c:v>549.654</c:v>
              </c:pt>
              <c:pt idx="92">
                <c:v>555.81999999999971</c:v>
              </c:pt>
              <c:pt idx="93">
                <c:v>550.84599999999966</c:v>
              </c:pt>
              <c:pt idx="94">
                <c:v>546.9259999999997</c:v>
              </c:pt>
              <c:pt idx="95">
                <c:v>541.83999999999969</c:v>
              </c:pt>
              <c:pt idx="96">
                <c:v>557.24400000000003</c:v>
              </c:pt>
              <c:pt idx="97">
                <c:v>555.54699999999968</c:v>
              </c:pt>
              <c:pt idx="98">
                <c:v>551.86099999999965</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637.66199999999969</c:v>
              </c:pt>
              <c:pt idx="109">
                <c:v>648.01800000000003</c:v>
              </c:pt>
              <c:pt idx="110">
                <c:v>661.40300000000002</c:v>
              </c:pt>
              <c:pt idx="111">
                <c:v>655.89800000000002</c:v>
              </c:pt>
              <c:pt idx="112">
                <c:v>641.22199999999998</c:v>
              </c:pt>
              <c:pt idx="113">
                <c:v>645.9549999999997</c:v>
              </c:pt>
              <c:pt idx="114">
                <c:v>655.34199999999964</c:v>
              </c:pt>
              <c:pt idx="115">
                <c:v>673.42099999999971</c:v>
              </c:pt>
              <c:pt idx="116">
                <c:v>683.55699999999968</c:v>
              </c:pt>
              <c:pt idx="117">
                <c:v>695</c:v>
              </c:pt>
              <c:pt idx="118">
                <c:v>697.78900000000033</c:v>
              </c:pt>
              <c:pt idx="119">
                <c:v>710.6519999999997</c:v>
              </c:pt>
              <c:pt idx="120">
                <c:v>740.06199999999967</c:v>
              </c:pt>
              <c:pt idx="121">
                <c:v>739.61099999999999</c:v>
              </c:pt>
              <c:pt idx="122">
                <c:v>734.44799999999952</c:v>
              </c:pt>
              <c:pt idx="123">
                <c:v>728.5119999999996</c:v>
              </c:pt>
              <c:pt idx="124">
                <c:v>703.20500000000004</c:v>
              </c:pt>
              <c:pt idx="125">
                <c:v>689.93299999999965</c:v>
              </c:pt>
              <c:pt idx="126">
                <c:v>688.09900000000005</c:v>
              </c:pt>
              <c:pt idx="127">
                <c:v>695.06499999999971</c:v>
              </c:pt>
              <c:pt idx="128">
                <c:v>697.29600000000005</c:v>
              </c:pt>
              <c:pt idx="129">
                <c:v>694.904</c:v>
              </c:pt>
              <c:pt idx="130">
                <c:v>692.01900000000001</c:v>
              </c:pt>
              <c:pt idx="131">
                <c:v>690.53499999999997</c:v>
              </c:pt>
              <c:pt idx="132">
                <c:v>705.32699999999966</c:v>
              </c:pt>
              <c:pt idx="133">
                <c:v>700.95399999999961</c:v>
              </c:pt>
              <c:pt idx="134">
                <c:v>689.8249999999997</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numLit>
          </c:val>
        </c:ser>
        <c:marker val="1"/>
        <c:axId val="353138944"/>
        <c:axId val="353239040"/>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18.363751817939722</c:v>
              </c:pt>
              <c:pt idx="1">
                <c:v>25.219242230736473</c:v>
              </c:pt>
              <c:pt idx="2">
                <c:v>23.4470716207706</c:v>
              </c:pt>
              <c:pt idx="3">
                <c:v>12.864659375774773</c:v>
              </c:pt>
              <c:pt idx="4">
                <c:v>15.684421534936989</c:v>
              </c:pt>
              <c:pt idx="5">
                <c:v>10.681557846506289</c:v>
              </c:pt>
              <c:pt idx="6">
                <c:v>11.914483528188498</c:v>
              </c:pt>
              <c:pt idx="7">
                <c:v>5.8919506889050215</c:v>
              </c:pt>
              <c:pt idx="8">
                <c:v>8.1377097213017429</c:v>
              </c:pt>
              <c:pt idx="9">
                <c:v>-0.48061287175225109</c:v>
              </c:pt>
              <c:pt idx="10">
                <c:v>-2.0618117531789784</c:v>
              </c:pt>
              <c:pt idx="11">
                <c:v>3.9882779793469338</c:v>
              </c:pt>
              <c:pt idx="12">
                <c:v>-8.1008583690987059</c:v>
              </c:pt>
              <c:pt idx="13">
                <c:v>-3.5243988123569232</c:v>
              </c:pt>
              <c:pt idx="14">
                <c:v>8.6840579710144752</c:v>
              </c:pt>
              <c:pt idx="15">
                <c:v>-2.0038563862244008</c:v>
              </c:pt>
              <c:pt idx="16">
                <c:v>-3.7948362502166058</c:v>
              </c:pt>
              <c:pt idx="17">
                <c:v>3.7832399022567316</c:v>
              </c:pt>
              <c:pt idx="18">
                <c:v>2.2660835278465212E-3</c:v>
              </c:pt>
              <c:pt idx="19">
                <c:v>18.007761228100215</c:v>
              </c:pt>
              <c:pt idx="20">
                <c:v>15.490936068640744</c:v>
              </c:pt>
              <c:pt idx="21">
                <c:v>-6.8681917211328987</c:v>
              </c:pt>
              <c:pt idx="22">
                <c:v>14.242839433679123</c:v>
              </c:pt>
              <c:pt idx="23">
                <c:v>5.6013312219866274</c:v>
              </c:pt>
              <c:pt idx="24">
                <c:v>6.2463514302393524</c:v>
              </c:pt>
              <c:pt idx="25">
                <c:v>3.462857679838359</c:v>
              </c:pt>
              <c:pt idx="26">
                <c:v>0.46084915724344827</c:v>
              </c:pt>
              <c:pt idx="27">
                <c:v>9.5591531755915238</c:v>
              </c:pt>
              <c:pt idx="28">
                <c:v>9.9397900370522763</c:v>
              </c:pt>
              <c:pt idx="29">
                <c:v>15.697626104540042</c:v>
              </c:pt>
              <c:pt idx="30">
                <c:v>-2.979832313618866</c:v>
              </c:pt>
              <c:pt idx="31">
                <c:v>2.5146891699107767</c:v>
              </c:pt>
              <c:pt idx="32">
                <c:v>-3.9645854571352732</c:v>
              </c:pt>
              <c:pt idx="33">
                <c:v>2.9865294266721243</c:v>
              </c:pt>
              <c:pt idx="34">
                <c:v>0.91566723776890235</c:v>
              </c:pt>
              <c:pt idx="35">
                <c:v>7.426421999695032</c:v>
              </c:pt>
              <c:pt idx="36">
                <c:v>7.757887274016289</c:v>
              </c:pt>
              <c:pt idx="37">
                <c:v>-0.95140781108082884</c:v>
              </c:pt>
              <c:pt idx="38">
                <c:v>10.151637429384547</c:v>
              </c:pt>
              <c:pt idx="39">
                <c:v>-12.39201600436483</c:v>
              </c:pt>
              <c:pt idx="40">
                <c:v>2.5932080417534698</c:v>
              </c:pt>
              <c:pt idx="41">
                <c:v>-7.6613675541092899E-2</c:v>
              </c:pt>
              <c:pt idx="42">
                <c:v>1.9595936003737213</c:v>
              </c:pt>
              <c:pt idx="43">
                <c:v>2.0331627237776262</c:v>
              </c:pt>
              <c:pt idx="44">
                <c:v>-5.1374145703068139</c:v>
              </c:pt>
              <c:pt idx="45">
                <c:v>8.8493062522478247</c:v>
              </c:pt>
              <c:pt idx="46">
                <c:v>2.6994397389221052</c:v>
              </c:pt>
              <c:pt idx="47">
                <c:v>-1.1994889751111855</c:v>
              </c:pt>
              <c:pt idx="48">
                <c:v>-5.9345033472046262</c:v>
              </c:pt>
              <c:pt idx="49">
                <c:v>-1.8133467825130138</c:v>
              </c:pt>
              <c:pt idx="50">
                <c:v>-10.340107199321324</c:v>
              </c:pt>
              <c:pt idx="51">
                <c:v>-1.4868827360718269</c:v>
              </c:pt>
              <c:pt idx="52">
                <c:v>-2.6759438804608178</c:v>
              </c:pt>
              <c:pt idx="53">
                <c:v>-5.7049070346942727</c:v>
              </c:pt>
              <c:pt idx="54">
                <c:v>2.8794612177578172</c:v>
              </c:pt>
              <c:pt idx="55">
                <c:v>-6.0750364086086144</c:v>
              </c:pt>
              <c:pt idx="56">
                <c:v>-13.236353603016687</c:v>
              </c:pt>
              <c:pt idx="57">
                <c:v>-3.3649833055091731</c:v>
              </c:pt>
              <c:pt idx="58">
                <c:v>-12.73649020976452</c:v>
              </c:pt>
              <c:pt idx="59">
                <c:v>-15.136131797610219</c:v>
              </c:pt>
              <c:pt idx="60">
                <c:v>-3.3870149853992837</c:v>
              </c:pt>
              <c:pt idx="61">
                <c:v>2.7153864113938817</c:v>
              </c:pt>
              <c:pt idx="62">
                <c:v>-7.5479001354751274</c:v>
              </c:pt>
              <c:pt idx="63">
                <c:v>21.472974396796964</c:v>
              </c:pt>
              <c:pt idx="64">
                <c:v>-0.22502461206693747</c:v>
              </c:pt>
              <c:pt idx="65">
                <c:v>10.466268580866478</c:v>
              </c:pt>
              <c:pt idx="66">
                <c:v>12.996815924829107</c:v>
              </c:pt>
              <c:pt idx="67">
                <c:v>6.1923162117594801</c:v>
              </c:pt>
              <c:pt idx="68">
                <c:v>16.418147768630085</c:v>
              </c:pt>
              <c:pt idx="69">
                <c:v>18.774856484730684</c:v>
              </c:pt>
              <c:pt idx="70">
                <c:v>24.835817125536764</c:v>
              </c:pt>
              <c:pt idx="71">
                <c:v>37.141647855530451</c:v>
              </c:pt>
              <c:pt idx="72">
                <c:v>27.296749438934313</c:v>
              </c:pt>
              <c:pt idx="73">
                <c:v>37.696906326006413</c:v>
              </c:pt>
              <c:pt idx="74">
                <c:v>52.915590910148161</c:v>
              </c:pt>
              <c:pt idx="75">
                <c:v>26.229508196721309</c:v>
              </c:pt>
              <c:pt idx="76">
                <c:v>21.848423624489023</c:v>
              </c:pt>
              <c:pt idx="77">
                <c:v>21.523209274508904</c:v>
              </c:pt>
              <c:pt idx="78">
                <c:v>18.546543706155905</c:v>
              </c:pt>
              <c:pt idx="79">
                <c:v>17.572484761397078</c:v>
              </c:pt>
              <c:pt idx="80">
                <c:v>10.154032931178406</c:v>
              </c:pt>
              <c:pt idx="81">
                <c:v>-0.78937001909032967</c:v>
              </c:pt>
              <c:pt idx="82">
                <c:v>3.1986106193198069</c:v>
              </c:pt>
              <c:pt idx="83">
                <c:v>-1.5184247885932978</c:v>
              </c:pt>
              <c:pt idx="84">
                <c:v>-1.0478573662809021</c:v>
              </c:pt>
              <c:pt idx="85">
                <c:v>-9.2394803308186297</c:v>
              </c:pt>
              <c:pt idx="86">
                <c:v>-2.0717034513180077</c:v>
              </c:pt>
              <c:pt idx="87">
                <c:v>-7.4967360681646467</c:v>
              </c:pt>
              <c:pt idx="88">
                <c:v>-7.259090733814058</c:v>
              </c:pt>
              <c:pt idx="89">
                <c:v>-12.763339705854515</c:v>
              </c:pt>
              <c:pt idx="90">
                <c:v>-13.848071808510626</c:v>
              </c:pt>
              <c:pt idx="91">
                <c:v>-0.52435490547813068</c:v>
              </c:pt>
              <c:pt idx="92">
                <c:v>-5.414267214063309</c:v>
              </c:pt>
              <c:pt idx="93">
                <c:v>-13.290878270032517</c:v>
              </c:pt>
              <c:pt idx="94">
                <c:v>-6.4587281877001619</c:v>
              </c:pt>
              <c:pt idx="95">
                <c:v>-0.81061318291028028</c:v>
              </c:pt>
              <c:pt idx="96">
                <c:v>-9.0923459344511954</c:v>
              </c:pt>
              <c:pt idx="97">
                <c:v>-8.399417970170969</c:v>
              </c:pt>
              <c:pt idx="98">
                <c:v>-15.211009459312523</c:v>
              </c:pt>
              <c:pt idx="99">
                <c:v>-14.617070271876397</c:v>
              </c:pt>
              <c:pt idx="100">
                <c:v>4.9562379160516423</c:v>
              </c:pt>
              <c:pt idx="101">
                <c:v>4.6888561013712859</c:v>
              </c:pt>
              <c:pt idx="102">
                <c:v>6.1857261378764665</c:v>
              </c:pt>
              <c:pt idx="103">
                <c:v>6.6048391891088576</c:v>
              </c:pt>
              <c:pt idx="104">
                <c:v>17.195875087392231</c:v>
              </c:pt>
              <c:pt idx="105">
                <c:v>22.427700870055283</c:v>
              </c:pt>
              <c:pt idx="106">
                <c:v>20.015370910551766</c:v>
              </c:pt>
              <c:pt idx="107">
                <c:v>35.19809592012983</c:v>
              </c:pt>
              <c:pt idx="108">
                <c:v>19.883355197648154</c:v>
              </c:pt>
              <c:pt idx="109">
                <c:v>19.590167189547671</c:v>
              </c:pt>
              <c:pt idx="110">
                <c:v>19.859676119293631</c:v>
              </c:pt>
              <c:pt idx="111">
                <c:v>15.188028797007203</c:v>
              </c:pt>
              <c:pt idx="112">
                <c:v>12.577993463404978</c:v>
              </c:pt>
              <c:pt idx="113">
                <c:v>16.406557648863174</c:v>
              </c:pt>
              <c:pt idx="114">
                <c:v>12.959026074316366</c:v>
              </c:pt>
              <c:pt idx="115">
                <c:v>12.35036062160755</c:v>
              </c:pt>
              <c:pt idx="116">
                <c:v>-7.0517759936367552</c:v>
              </c:pt>
              <c:pt idx="117">
                <c:v>8.962481298193131</c:v>
              </c:pt>
              <c:pt idx="118">
                <c:v>1.6897103769465855</c:v>
              </c:pt>
              <c:pt idx="119">
                <c:v>-15.566772605471435</c:v>
              </c:pt>
              <c:pt idx="120">
                <c:v>-1.7508470777465761</c:v>
              </c:pt>
              <c:pt idx="121">
                <c:v>-5.1736733745101935</c:v>
              </c:pt>
              <c:pt idx="122">
                <c:v>-2.9574042091427342</c:v>
              </c:pt>
              <c:pt idx="123">
                <c:v>9.5015105740181127</c:v>
              </c:pt>
              <c:pt idx="124">
                <c:v>-3.992258291545701</c:v>
              </c:pt>
              <c:pt idx="125">
                <c:v>-6.3705154455621775</c:v>
              </c:pt>
              <c:pt idx="126">
                <c:v>1.2579021024015979</c:v>
              </c:pt>
              <c:pt idx="127">
                <c:v>-3.9377895433487677</c:v>
              </c:pt>
              <c:pt idx="128">
                <c:v>7.2043643365245815</c:v>
              </c:pt>
              <c:pt idx="129">
                <c:v>4.6856433682765042</c:v>
              </c:pt>
              <c:pt idx="130">
                <c:v>-2.083840219833677</c:v>
              </c:pt>
              <c:pt idx="131">
                <c:v>6.6554727286146669</c:v>
              </c:pt>
              <c:pt idx="132">
                <c:v>-0.40659679821795097</c:v>
              </c:pt>
              <c:pt idx="133">
                <c:v>2.9433394032777573</c:v>
              </c:pt>
              <c:pt idx="134">
                <c:v>-11.692443380476892</c:v>
              </c:pt>
              <c:pt idx="135">
                <c:v>-9.2788660504897198</c:v>
              </c:pt>
              <c:pt idx="136">
                <c:v>-8.9121430927683942</c:v>
              </c:pt>
              <c:pt idx="137">
                <c:v>-3.8469583737425692</c:v>
              </c:pt>
              <c:pt idx="138">
                <c:v>-8.5894930817010504</c:v>
              </c:pt>
              <c:pt idx="139">
                <c:v>-6.3141577678263836</c:v>
              </c:pt>
              <c:pt idx="140">
                <c:v>-4.3354619836360024</c:v>
              </c:pt>
              <c:pt idx="141">
                <c:v>-7.4611242133407307</c:v>
              </c:pt>
              <c:pt idx="142">
                <c:v>-8.2248045019367186</c:v>
              </c:pt>
              <c:pt idx="143">
                <c:v>-1.9981661851460892</c:v>
              </c:pt>
              <c:pt idx="144">
                <c:v>-7.1909779298822452</c:v>
              </c:pt>
            </c:numLit>
          </c:val>
        </c:ser>
        <c:marker val="1"/>
        <c:axId val="353240576"/>
        <c:axId val="353242112"/>
      </c:lineChart>
      <c:catAx>
        <c:axId val="3531389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53239040"/>
        <c:crosses val="autoZero"/>
        <c:auto val="1"/>
        <c:lblAlgn val="ctr"/>
        <c:lblOffset val="100"/>
        <c:tickLblSkip val="1"/>
        <c:tickMarkSkip val="1"/>
      </c:catAx>
      <c:valAx>
        <c:axId val="353239040"/>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53138944"/>
        <c:crosses val="autoZero"/>
        <c:crossBetween val="between"/>
        <c:majorUnit val="100"/>
        <c:minorUnit val="100"/>
      </c:valAx>
      <c:catAx>
        <c:axId val="353240576"/>
        <c:scaling>
          <c:orientation val="minMax"/>
        </c:scaling>
        <c:delete val="1"/>
        <c:axPos val="b"/>
        <c:numFmt formatCode="0.0" sourceLinked="1"/>
        <c:tickLblPos val="none"/>
        <c:crossAx val="353242112"/>
        <c:crosses val="autoZero"/>
        <c:auto val="1"/>
        <c:lblAlgn val="ctr"/>
        <c:lblOffset val="100"/>
      </c:catAx>
      <c:valAx>
        <c:axId val="35324211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35324057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56620699008368669"/>
                  <c:y val="-6.846413429090599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-12</c:v>
              </c:pt>
              <c:pt idx="1">
                <c:v>-12</c:v>
              </c:pt>
              <c:pt idx="2">
                <c:v>-12.036239894658337</c:v>
              </c:pt>
              <c:pt idx="3">
                <c:v>-13.702906561325005</c:v>
              </c:pt>
              <c:pt idx="4">
                <c:v>-14.369573227991671</c:v>
              </c:pt>
              <c:pt idx="5">
                <c:v>-13.369573227991671</c:v>
              </c:pt>
              <c:pt idx="6">
                <c:v>-12.036239894658337</c:v>
              </c:pt>
              <c:pt idx="7">
                <c:v>-12.369573227991671</c:v>
              </c:pt>
              <c:pt idx="8">
                <c:v>-12.369573227991671</c:v>
              </c:pt>
              <c:pt idx="9">
                <c:v>-12.036239894658337</c:v>
              </c:pt>
              <c:pt idx="10">
                <c:v>-12.702906561325005</c:v>
              </c:pt>
              <c:pt idx="11">
                <c:v>-12.702906561325005</c:v>
              </c:pt>
              <c:pt idx="12">
                <c:v>-13.036239894658337</c:v>
              </c:pt>
              <c:pt idx="13">
                <c:v>-11.369573227991671</c:v>
              </c:pt>
              <c:pt idx="14">
                <c:v>-11.369573227991671</c:v>
              </c:pt>
              <c:pt idx="15">
                <c:v>-11.036239894658337</c:v>
              </c:pt>
              <c:pt idx="16">
                <c:v>-11.036239894658337</c:v>
              </c:pt>
              <c:pt idx="17">
                <c:v>-11.036239894658337</c:v>
              </c:pt>
              <c:pt idx="18">
                <c:v>-11.702906561325005</c:v>
              </c:pt>
              <c:pt idx="19">
                <c:v>-12.036239894658337</c:v>
              </c:pt>
              <c:pt idx="20">
                <c:v>-12.702906561325005</c:v>
              </c:pt>
              <c:pt idx="21">
                <c:v>-13.369573227991671</c:v>
              </c:pt>
              <c:pt idx="22">
                <c:v>-13.369573227991671</c:v>
              </c:pt>
              <c:pt idx="23">
                <c:v>-13.036239894658337</c:v>
              </c:pt>
              <c:pt idx="24">
                <c:v>-10.702906561325005</c:v>
              </c:pt>
              <c:pt idx="25">
                <c:v>-12.036239894658337</c:v>
              </c:pt>
              <c:pt idx="26">
                <c:v>-12.036239894658337</c:v>
              </c:pt>
              <c:pt idx="27">
                <c:v>-13.369573227991671</c:v>
              </c:pt>
              <c:pt idx="28">
                <c:v>-11.369573227991671</c:v>
              </c:pt>
              <c:pt idx="29">
                <c:v>-11.369573227991671</c:v>
              </c:pt>
              <c:pt idx="30">
                <c:v>-11.036239894658337</c:v>
              </c:pt>
              <c:pt idx="31">
                <c:v>-11.369573227991671</c:v>
              </c:pt>
              <c:pt idx="32">
                <c:v>-12.036239894658337</c:v>
              </c:pt>
              <c:pt idx="33">
                <c:v>-12.036239894658337</c:v>
              </c:pt>
              <c:pt idx="34">
                <c:v>-12.702906561325005</c:v>
              </c:pt>
              <c:pt idx="35">
                <c:v>-12.369573227991671</c:v>
              </c:pt>
              <c:pt idx="36">
                <c:v>-13.702906561325005</c:v>
              </c:pt>
              <c:pt idx="37">
                <c:v>-12.702906561325005</c:v>
              </c:pt>
              <c:pt idx="38">
                <c:v>-10.369573227991673</c:v>
              </c:pt>
              <c:pt idx="39">
                <c:v>-8.7029065613250047</c:v>
              </c:pt>
              <c:pt idx="40">
                <c:v>-8.0362398946583387</c:v>
              </c:pt>
              <c:pt idx="41">
                <c:v>-6.0362398946583378</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-6.0362398946583378</c:v>
              </c:pt>
              <c:pt idx="50">
                <c:v>-4.7029065613249967</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-5.0362398946583378</c:v>
              </c:pt>
              <c:pt idx="67">
                <c:v>-6.0362398946583378</c:v>
              </c:pt>
              <c:pt idx="68">
                <c:v>-7.7029065613249967</c:v>
              </c:pt>
              <c:pt idx="69">
                <c:v>-11.036239894658337</c:v>
              </c:pt>
              <c:pt idx="70">
                <c:v>-17.036239894658326</c:v>
              </c:pt>
              <c:pt idx="71">
                <c:v>-22.369573227991662</c:v>
              </c:pt>
              <c:pt idx="72">
                <c:v>-23.70290656132498</c:v>
              </c:pt>
              <c:pt idx="73">
                <c:v>-22.70290656132498</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-8.3064344963666805</c:v>
              </c:pt>
              <c:pt idx="85">
                <c:v>-8.3235405485333374</c:v>
              </c:pt>
              <c:pt idx="86">
                <c:v>-6.3326816739000007</c:v>
              </c:pt>
              <c:pt idx="87">
                <c:v>-6.2949212096999956</c:v>
              </c:pt>
              <c:pt idx="88">
                <c:v>-6.2755273095333362</c:v>
              </c:pt>
              <c:pt idx="89">
                <c:v>-6.5103645946333373</c:v>
              </c:pt>
              <c:pt idx="90">
                <c:v>-5.1938232901000001</c:v>
              </c:pt>
              <c:pt idx="91">
                <c:v>-4.7873935623000001</c:v>
              </c:pt>
              <c:pt idx="92">
                <c:v>-4.0098833972666696</c:v>
              </c:pt>
              <c:pt idx="93">
                <c:v>-5.0275974541333328</c:v>
              </c:pt>
              <c:pt idx="94">
                <c:v>-4.3700699850333402</c:v>
              </c:pt>
              <c:pt idx="95">
                <c:v>-5.5547231414666696</c:v>
              </c:pt>
              <c:pt idx="96">
                <c:v>-4.6521763955999971</c:v>
              </c:pt>
              <c:pt idx="97">
                <c:v>-5.2662678532666689</c:v>
              </c:pt>
              <c:pt idx="98">
                <c:v>-5.1724659387666669</c:v>
              </c:pt>
              <c:pt idx="99">
                <c:v>-4.4171584549666694</c:v>
              </c:pt>
              <c:pt idx="100">
                <c:v>-3.2837325110333362</c:v>
              </c:pt>
              <c:pt idx="101">
                <c:v>-3.0329619842666653</c:v>
              </c:pt>
              <c:pt idx="102">
                <c:v>-5.3356642926000024</c:v>
              </c:pt>
              <c:pt idx="103">
                <c:v>-7.0659976844666694</c:v>
              </c:pt>
              <c:pt idx="104">
                <c:v>-8.3537023571333417</c:v>
              </c:pt>
              <c:pt idx="105">
                <c:v>-9.0961019475000011</c:v>
              </c:pt>
              <c:pt idx="106">
                <c:v>-11.184360892333331</c:v>
              </c:pt>
              <c:pt idx="107">
                <c:v>-12.811830500766675</c:v>
              </c:pt>
              <c:pt idx="108">
                <c:v>-13.761503702166669</c:v>
              </c:pt>
              <c:pt idx="109">
                <c:v>-14.197459116766673</c:v>
              </c:pt>
              <c:pt idx="110">
                <c:v>-14.740062723366668</c:v>
              </c:pt>
              <c:pt idx="111">
                <c:v>-14.218077882833326</c:v>
              </c:pt>
              <c:pt idx="112">
                <c:v>-13.3916688737</c:v>
              </c:pt>
              <c:pt idx="113">
                <c:v>-12.527311916833327</c:v>
              </c:pt>
              <c:pt idx="114">
                <c:v>-12.699042278233339</c:v>
              </c:pt>
              <c:pt idx="115">
                <c:v>-12.586290226333332</c:v>
              </c:pt>
              <c:pt idx="116">
                <c:v>-12.849435307366676</c:v>
              </c:pt>
              <c:pt idx="117">
                <c:v>-14.166917853500006</c:v>
              </c:pt>
              <c:pt idx="118">
                <c:v>-15.810042955800006</c:v>
              </c:pt>
              <c:pt idx="119">
                <c:v>-17.051335558999988</c:v>
              </c:pt>
              <c:pt idx="120">
                <c:v>-15.90324298026667</c:v>
              </c:pt>
              <c:pt idx="121">
                <c:v>-14.437682153100004</c:v>
              </c:pt>
              <c:pt idx="122">
                <c:v>-12.704199960866667</c:v>
              </c:pt>
              <c:pt idx="123">
                <c:v>-11.733459325233333</c:v>
              </c:pt>
              <c:pt idx="124">
                <c:v>-11.179604994966674</c:v>
              </c:pt>
              <c:pt idx="125">
                <c:v>-10.0295557677</c:v>
              </c:pt>
              <c:pt idx="126">
                <c:v>-9.2522993223000007</c:v>
              </c:pt>
              <c:pt idx="127">
                <c:v>-8.4027187184666712</c:v>
              </c:pt>
              <c:pt idx="128">
                <c:v>-8.3579106861333354</c:v>
              </c:pt>
              <c:pt idx="129">
                <c:v>-8.3693327617333342</c:v>
              </c:pt>
              <c:pt idx="130">
                <c:v>-7.7938516174666681</c:v>
              </c:pt>
              <c:pt idx="131">
                <c:v>-8.106839329500005</c:v>
              </c:pt>
              <c:pt idx="132">
                <c:v>-5.6671867769333284</c:v>
              </c:pt>
              <c:pt idx="133">
                <c:v>-4.1809470567666667</c:v>
              </c:pt>
              <c:pt idx="134">
                <c:v>-1.5317881861</c:v>
              </c:pt>
              <c:pt idx="135">
                <c:v>-1.6093574276333342</c:v>
              </c:pt>
              <c:pt idx="136">
                <c:v>-1.8306645806666666</c:v>
              </c:pt>
              <c:pt idx="137">
                <c:v>-1.8645297941999994</c:v>
              </c:pt>
              <c:pt idx="138">
                <c:v>-2.3329421592333319</c:v>
              </c:pt>
              <c:pt idx="139">
                <c:v>-3.2721934504333348</c:v>
              </c:pt>
              <c:pt idx="140">
                <c:v>-3.9668875563666672</c:v>
              </c:pt>
              <c:pt idx="141">
                <c:v>-3.8104626654999989</c:v>
              </c:pt>
              <c:pt idx="142">
                <c:v>-4.0439786960333333</c:v>
              </c:pt>
              <c:pt idx="143">
                <c:v>-4.6048524011000005</c:v>
              </c:pt>
              <c:pt idx="144">
                <c:v>-4.6347728220999969</c:v>
              </c:pt>
            </c:numLit>
          </c:val>
        </c:ser>
        <c:ser>
          <c:idx val="1"/>
          <c:order val="1"/>
          <c:tx>
            <c:v>construcao</c:v>
          </c:tx>
          <c:spPr>
            <a:ln w="25400">
              <a:solidFill>
                <a:schemeClr val="tx2"/>
              </a:solidFill>
              <a:prstDash val="solid"/>
            </a:ln>
          </c:spPr>
          <c:marker>
            <c:symbol val="none"/>
          </c:marker>
          <c:dLbls>
            <c:dLbl>
              <c:idx val="3"/>
              <c:layout>
                <c:manualLayout>
                  <c:x val="0.39377545891869908"/>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-33.383333367000006</c:v>
              </c:pt>
              <c:pt idx="1">
                <c:v>-30.831676555333317</c:v>
              </c:pt>
              <c:pt idx="2">
                <c:v>-31.690387847333316</c:v>
              </c:pt>
              <c:pt idx="3">
                <c:v>-29.53878187399998</c:v>
              </c:pt>
              <c:pt idx="4">
                <c:v>-28.58828175333332</c:v>
              </c:pt>
              <c:pt idx="5">
                <c:v>-29.032008126333327</c:v>
              </c:pt>
              <c:pt idx="6">
                <c:v>-27.675503228333319</c:v>
              </c:pt>
              <c:pt idx="7">
                <c:v>-27.138661630000001</c:v>
              </c:pt>
              <c:pt idx="8">
                <c:v>-25.057276669999997</c:v>
              </c:pt>
              <c:pt idx="9">
                <c:v>-23.271105468000023</c:v>
              </c:pt>
              <c:pt idx="10">
                <c:v>-21.568981918999999</c:v>
              </c:pt>
              <c:pt idx="11">
                <c:v>-20.666247178999988</c:v>
              </c:pt>
              <c:pt idx="12">
                <c:v>-19.883877514666665</c:v>
              </c:pt>
              <c:pt idx="13">
                <c:v>-18.917011253666679</c:v>
              </c:pt>
              <c:pt idx="14">
                <c:v>-17.612395329333332</c:v>
              </c:pt>
              <c:pt idx="15">
                <c:v>-17.768725467666666</c:v>
              </c:pt>
              <c:pt idx="16">
                <c:v>-17.250457021666676</c:v>
              </c:pt>
              <c:pt idx="17">
                <c:v>-16.090176699000001</c:v>
              </c:pt>
              <c:pt idx="18">
                <c:v>-15.873421563666675</c:v>
              </c:pt>
              <c:pt idx="19">
                <c:v>-15.376276539333338</c:v>
              </c:pt>
              <c:pt idx="20">
                <c:v>-15.703760226</c:v>
              </c:pt>
              <c:pt idx="21">
                <c:v>-16.348515725999999</c:v>
              </c:pt>
              <c:pt idx="22">
                <c:v>-16.951827098333329</c:v>
              </c:pt>
              <c:pt idx="23">
                <c:v>-16.365185352000001</c:v>
              </c:pt>
              <c:pt idx="24">
                <c:v>-14.325148229666674</c:v>
              </c:pt>
              <c:pt idx="25">
                <c:v>-14.700188994333333</c:v>
              </c:pt>
              <c:pt idx="26">
                <c:v>-15.225301155999999</c:v>
              </c:pt>
              <c:pt idx="27">
                <c:v>-14.795592470333332</c:v>
              </c:pt>
              <c:pt idx="28">
                <c:v>-14.508745755333331</c:v>
              </c:pt>
              <c:pt idx="29">
                <c:v>-14.590336936000005</c:v>
              </c:pt>
              <c:pt idx="30">
                <c:v>-14.037158102333326</c:v>
              </c:pt>
              <c:pt idx="31">
                <c:v>-14.196508588</c:v>
              </c:pt>
              <c:pt idx="32">
                <c:v>-15.232826675333333</c:v>
              </c:pt>
              <c:pt idx="33">
                <c:v>-15.687271016333328</c:v>
              </c:pt>
              <c:pt idx="34">
                <c:v>-17.485300109999983</c:v>
              </c:pt>
              <c:pt idx="35">
                <c:v>-17.805158709333327</c:v>
              </c:pt>
              <c:pt idx="36">
                <c:v>-20.431403119999999</c:v>
              </c:pt>
              <c:pt idx="37">
                <c:v>-18.024386466999999</c:v>
              </c:pt>
              <c:pt idx="38">
                <c:v>-18.938278592</c:v>
              </c:pt>
              <c:pt idx="39">
                <c:v>-19.142492990999983</c:v>
              </c:pt>
              <c:pt idx="40">
                <c:v>-22.150971979000012</c:v>
              </c:pt>
              <c:pt idx="41">
                <c:v>-21.969800629999988</c:v>
              </c:pt>
              <c:pt idx="42">
                <c:v>-21.956021707666665</c:v>
              </c:pt>
              <c:pt idx="43">
                <c:v>-21.691833660666674</c:v>
              </c:pt>
              <c:pt idx="44">
                <c:v>-21.336382852333319</c:v>
              </c:pt>
              <c:pt idx="45">
                <c:v>-21.369223895666654</c:v>
              </c:pt>
              <c:pt idx="46">
                <c:v>-19.089152467333317</c:v>
              </c:pt>
              <c:pt idx="47">
                <c:v>-18.018639501666655</c:v>
              </c:pt>
              <c:pt idx="48">
                <c:v>-15.133755044000003</c:v>
              </c:pt>
              <c:pt idx="49">
                <c:v>-14.603690920333335</c:v>
              </c:pt>
              <c:pt idx="50">
                <c:v>-12.497319163666667</c:v>
              </c:pt>
              <c:pt idx="51">
                <c:v>-12.441117584333329</c:v>
              </c:pt>
              <c:pt idx="52">
                <c:v>-11.796030128333333</c:v>
              </c:pt>
              <c:pt idx="53">
                <c:v>-13.767170438999999</c:v>
              </c:pt>
              <c:pt idx="54">
                <c:v>-13.997317834333336</c:v>
              </c:pt>
              <c:pt idx="55">
                <c:v>-12.78919910166667</c:v>
              </c:pt>
              <c:pt idx="56">
                <c:v>-11.167292197333333</c:v>
              </c:pt>
              <c:pt idx="57">
                <c:v>-10.268667325666669</c:v>
              </c:pt>
              <c:pt idx="58">
                <c:v>-13.793485424000002</c:v>
              </c:pt>
              <c:pt idx="59">
                <c:v>-13.245652818333339</c:v>
              </c:pt>
              <c:pt idx="60">
                <c:v>-12.292824318666673</c:v>
              </c:pt>
              <c:pt idx="61">
                <c:v>-8.1738203156666724</c:v>
              </c:pt>
              <c:pt idx="62">
                <c:v>-7.6465900073333328</c:v>
              </c:pt>
              <c:pt idx="63">
                <c:v>-7.871547481000003</c:v>
              </c:pt>
              <c:pt idx="64">
                <c:v>-9.1022579953333338</c:v>
              </c:pt>
              <c:pt idx="65">
                <c:v>-9.8518956716666732</c:v>
              </c:pt>
              <c:pt idx="66">
                <c:v>-11.194202150333329</c:v>
              </c:pt>
              <c:pt idx="67">
                <c:v>-12.558255593</c:v>
              </c:pt>
              <c:pt idx="68">
                <c:v>-13.663419050333339</c:v>
              </c:pt>
              <c:pt idx="69">
                <c:v>-14.147893270333331</c:v>
              </c:pt>
              <c:pt idx="70">
                <c:v>-15.43025428166667</c:v>
              </c:pt>
              <c:pt idx="71">
                <c:v>-17.539670193999999</c:v>
              </c:pt>
              <c:pt idx="72">
                <c:v>-20.812474698666676</c:v>
              </c:pt>
              <c:pt idx="73">
                <c:v>-21.837679494333329</c:v>
              </c:pt>
              <c:pt idx="74">
                <c:v>-23.154682290333316</c:v>
              </c:pt>
              <c:pt idx="75">
                <c:v>-24.603444494666665</c:v>
              </c:pt>
              <c:pt idx="76">
                <c:v>-22.510359476333321</c:v>
              </c:pt>
              <c:pt idx="77">
                <c:v>-19.872034068333321</c:v>
              </c:pt>
              <c:pt idx="78">
                <c:v>-17.60610169800001</c:v>
              </c:pt>
              <c:pt idx="79">
                <c:v>-17.913223399</c:v>
              </c:pt>
              <c:pt idx="80">
                <c:v>-18.576702152666666</c:v>
              </c:pt>
              <c:pt idx="81">
                <c:v>-17.941481137666667</c:v>
              </c:pt>
              <c:pt idx="82">
                <c:v>-19.06691071766668</c:v>
              </c:pt>
              <c:pt idx="83">
                <c:v>-20.01523588666667</c:v>
              </c:pt>
              <c:pt idx="84">
                <c:v>-21.506690272999982</c:v>
              </c:pt>
              <c:pt idx="85">
                <c:v>-22.935785299666666</c:v>
              </c:pt>
              <c:pt idx="86">
                <c:v>-23.103055926000021</c:v>
              </c:pt>
              <c:pt idx="87">
                <c:v>-21.10671225599998</c:v>
              </c:pt>
              <c:pt idx="88">
                <c:v>-20.365677787999989</c:v>
              </c:pt>
              <c:pt idx="89">
                <c:v>-21.753396856999981</c:v>
              </c:pt>
              <c:pt idx="90">
                <c:v>-23.098304935000002</c:v>
              </c:pt>
              <c:pt idx="91">
                <c:v>-26.314243374333319</c:v>
              </c:pt>
              <c:pt idx="92">
                <c:v>-26.33639713966668</c:v>
              </c:pt>
              <c:pt idx="93">
                <c:v>-29.800275859999999</c:v>
              </c:pt>
              <c:pt idx="94">
                <c:v>-28.801658428333337</c:v>
              </c:pt>
              <c:pt idx="95">
                <c:v>-30.329573722333329</c:v>
              </c:pt>
              <c:pt idx="96">
                <c:v>-29.602294774333316</c:v>
              </c:pt>
              <c:pt idx="97">
                <c:v>-31.711234086666668</c:v>
              </c:pt>
              <c:pt idx="98">
                <c:v>-33.718772363666645</c:v>
              </c:pt>
              <c:pt idx="99">
                <c:v>-37.852806448666612</c:v>
              </c:pt>
              <c:pt idx="100">
                <c:v>-39.891842849666624</c:v>
              </c:pt>
              <c:pt idx="101">
                <c:v>-42.188953678000011</c:v>
              </c:pt>
              <c:pt idx="102">
                <c:v>-42.837374366000006</c:v>
              </c:pt>
              <c:pt idx="103">
                <c:v>-45.680729933000002</c:v>
              </c:pt>
              <c:pt idx="104">
                <c:v>-48.185436880666643</c:v>
              </c:pt>
              <c:pt idx="105">
                <c:v>-49.708901731333334</c:v>
              </c:pt>
              <c:pt idx="106">
                <c:v>-51.620102543666654</c:v>
              </c:pt>
              <c:pt idx="107">
                <c:v>-52.504477274999999</c:v>
              </c:pt>
              <c:pt idx="108">
                <c:v>-55.368784406666613</c:v>
              </c:pt>
              <c:pt idx="109">
                <c:v>-56.22475635633333</c:v>
              </c:pt>
              <c:pt idx="110">
                <c:v>-57.066153382333333</c:v>
              </c:pt>
              <c:pt idx="111">
                <c:v>-56.829189059333302</c:v>
              </c:pt>
              <c:pt idx="112">
                <c:v>-57.520330677666642</c:v>
              </c:pt>
              <c:pt idx="113">
                <c:v>-57.977846333999999</c:v>
              </c:pt>
              <c:pt idx="114">
                <c:v>-58.433984578999997</c:v>
              </c:pt>
              <c:pt idx="115">
                <c:v>-57.090082975333324</c:v>
              </c:pt>
              <c:pt idx="116">
                <c:v>-57.670111705333326</c:v>
              </c:pt>
              <c:pt idx="117">
                <c:v>-57.949241157999978</c:v>
              </c:pt>
              <c:pt idx="118">
                <c:v>-58.332973060666625</c:v>
              </c:pt>
              <c:pt idx="119">
                <c:v>-55.692194692666654</c:v>
              </c:pt>
              <c:pt idx="120">
                <c:v>-53.994793971333316</c:v>
              </c:pt>
              <c:pt idx="121">
                <c:v>-51.876362959333314</c:v>
              </c:pt>
              <c:pt idx="122">
                <c:v>-51.264132705333331</c:v>
              </c:pt>
              <c:pt idx="123">
                <c:v>-48.920429021666628</c:v>
              </c:pt>
              <c:pt idx="124">
                <c:v>-47.272313022000034</c:v>
              </c:pt>
              <c:pt idx="125">
                <c:v>-45.783349073333298</c:v>
              </c:pt>
              <c:pt idx="126">
                <c:v>-45.8817819526666</c:v>
              </c:pt>
              <c:pt idx="127">
                <c:v>-43.341092351333295</c:v>
              </c:pt>
              <c:pt idx="128">
                <c:v>-39.368540361666625</c:v>
              </c:pt>
              <c:pt idx="129">
                <c:v>-34.048267384333315</c:v>
              </c:pt>
              <c:pt idx="130">
                <c:v>-31.199452246000003</c:v>
              </c:pt>
              <c:pt idx="131">
                <c:v>-30.060887425000015</c:v>
              </c:pt>
              <c:pt idx="132">
                <c:v>-28.313906132333329</c:v>
              </c:pt>
              <c:pt idx="133">
                <c:v>-27.774001187666681</c:v>
              </c:pt>
              <c:pt idx="134">
                <c:v>-27.099772895333309</c:v>
              </c:pt>
              <c:pt idx="135">
                <c:v>-28.95582872066668</c:v>
              </c:pt>
              <c:pt idx="136">
                <c:v>-28.416574178999987</c:v>
              </c:pt>
              <c:pt idx="137">
                <c:v>-26.872673899999985</c:v>
              </c:pt>
              <c:pt idx="138">
                <c:v>-24.905394719333319</c:v>
              </c:pt>
              <c:pt idx="139">
                <c:v>-25.310507048066668</c:v>
              </c:pt>
              <c:pt idx="140">
                <c:v>-25.915913956899999</c:v>
              </c:pt>
              <c:pt idx="141">
                <c:v>-24.987001172466666</c:v>
              </c:pt>
              <c:pt idx="142">
                <c:v>-24.262727613033309</c:v>
              </c:pt>
              <c:pt idx="143">
                <c:v>-24.622196710699999</c:v>
              </c:pt>
              <c:pt idx="144">
                <c:v>-23.1816488212</c:v>
              </c:pt>
            </c:numLit>
          </c:val>
        </c:ser>
        <c:ser>
          <c:idx val="2"/>
          <c:order val="2"/>
          <c:tx>
            <c:v>comercio</c:v>
          </c:tx>
          <c:spPr>
            <a:ln w="38100">
              <a:solidFill>
                <a:schemeClr val="accent2"/>
              </a:solidFill>
              <a:prstDash val="solid"/>
            </a:ln>
          </c:spPr>
          <c:marker>
            <c:symbol val="none"/>
          </c:marker>
          <c:dLbls>
            <c:dLbl>
              <c:idx val="21"/>
              <c:layout>
                <c:manualLayout>
                  <c:x val="0.48287198142785559"/>
                  <c:y val="0.23694615096189986"/>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-10.705003779465386</c:v>
              </c:pt>
              <c:pt idx="1">
                <c:v>-10.310131984593591</c:v>
              </c:pt>
              <c:pt idx="2">
                <c:v>-10.748593523055119</c:v>
              </c:pt>
              <c:pt idx="3">
                <c:v>-11.887055061516667</c:v>
              </c:pt>
              <c:pt idx="4">
                <c:v>-15.353721728183332</c:v>
              </c:pt>
              <c:pt idx="5">
                <c:v>-17.120388394850011</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-7.9537217281833366</c:v>
              </c:pt>
              <c:pt idx="24">
                <c:v>-6.2870550615166669</c:v>
              </c:pt>
              <c:pt idx="25">
                <c:v>-6.1870550615166655</c:v>
              </c:pt>
              <c:pt idx="26">
                <c:v>-6.6870550615166655</c:v>
              </c:pt>
              <c:pt idx="27">
                <c:v>-8.087055061516665</c:v>
              </c:pt>
              <c:pt idx="28">
                <c:v>-9.2870550615166625</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-3.7537217281833368</c:v>
              </c:pt>
              <c:pt idx="44">
                <c:v>-4.4537217281833383</c:v>
              </c:pt>
              <c:pt idx="45">
                <c:v>-3.853721728183336</c:v>
              </c:pt>
              <c:pt idx="46">
                <c:v>-4.1537217281833367</c:v>
              </c:pt>
              <c:pt idx="47">
                <c:v>-4.0537217281833362</c:v>
              </c:pt>
              <c:pt idx="48">
                <c:v>-5.4203883948500033</c:v>
              </c:pt>
              <c:pt idx="49">
                <c:v>-4.7870550615166669</c:v>
              </c:pt>
              <c:pt idx="50">
                <c:v>-2.887055061516667</c:v>
              </c:pt>
              <c:pt idx="51">
                <c:v>-1.6870550615166684</c:v>
              </c:pt>
              <c:pt idx="52">
                <c:v>-0.98705506151666678</c:v>
              </c:pt>
              <c:pt idx="53">
                <c:v>-1.787055061516668</c:v>
              </c:pt>
              <c:pt idx="54">
                <c:v>-3.887055061516667</c:v>
              </c:pt>
              <c:pt idx="55">
                <c:v>-4.5537217281833362</c:v>
              </c:pt>
              <c:pt idx="56">
                <c:v>-4.7537217281833373</c:v>
              </c:pt>
              <c:pt idx="57">
                <c:v>-2.6870550615166682</c:v>
              </c:pt>
              <c:pt idx="58">
                <c:v>-2.353721728183336</c:v>
              </c:pt>
              <c:pt idx="59">
                <c:v>-3.62038839485</c:v>
              </c:pt>
              <c:pt idx="60">
                <c:v>-4.5537217281833362</c:v>
              </c:pt>
              <c:pt idx="61">
                <c:v>-5.2203883948500014</c:v>
              </c:pt>
              <c:pt idx="62">
                <c:v>-3.8203883948499997</c:v>
              </c:pt>
              <c:pt idx="63">
                <c:v>-3.9537217281833357</c:v>
              </c:pt>
              <c:pt idx="64">
                <c:v>-2.6537217281833363</c:v>
              </c:pt>
              <c:pt idx="65">
                <c:v>-3.2537217281833368</c:v>
              </c:pt>
              <c:pt idx="66">
                <c:v>-4.1870550615166655</c:v>
              </c:pt>
              <c:pt idx="67">
                <c:v>-6.2537217281833373</c:v>
              </c:pt>
              <c:pt idx="68">
                <c:v>-7.0537217281833362</c:v>
              </c:pt>
              <c:pt idx="69">
                <c:v>-7.1870550615166655</c:v>
              </c:pt>
              <c:pt idx="70">
                <c:v>-8.587055061516665</c:v>
              </c:pt>
              <c:pt idx="71">
                <c:v>-12.287055061516668</c:v>
              </c:pt>
              <c:pt idx="72">
                <c:v>-15.720388394849998</c:v>
              </c:pt>
              <c:pt idx="73">
                <c:v>-18.253721728183329</c:v>
              </c:pt>
              <c:pt idx="74">
                <c:v>-17.787055061516675</c:v>
              </c:pt>
              <c:pt idx="75">
                <c:v>-16.187055061516684</c:v>
              </c:pt>
              <c:pt idx="76">
                <c:v>-14.60540170571111</c:v>
              </c:pt>
              <c:pt idx="77">
                <c:v>-12.731315579672218</c:v>
              </c:pt>
              <c:pt idx="78">
                <c:v>-12.050199364766675</c:v>
              </c:pt>
              <c:pt idx="79">
                <c:v>-11.391627029966671</c:v>
              </c:pt>
              <c:pt idx="80">
                <c:v>-10.059111116166672</c:v>
              </c:pt>
              <c:pt idx="81">
                <c:v>-8.9660504117000048</c:v>
              </c:pt>
              <c:pt idx="82">
                <c:v>-8.9450386707666709</c:v>
              </c:pt>
              <c:pt idx="83">
                <c:v>-10.095267186033333</c:v>
              </c:pt>
              <c:pt idx="84">
                <c:v>-12.518904015266671</c:v>
              </c:pt>
              <c:pt idx="85">
                <c:v>-12.155479102266675</c:v>
              </c:pt>
              <c:pt idx="86">
                <c:v>-11.071014587933334</c:v>
              </c:pt>
              <c:pt idx="87">
                <c:v>-9.7130664543333349</c:v>
              </c:pt>
              <c:pt idx="88">
                <c:v>-10.61534500466667</c:v>
              </c:pt>
              <c:pt idx="89">
                <c:v>-10.936596493100005</c:v>
              </c:pt>
              <c:pt idx="90">
                <c:v>-11.416954970533332</c:v>
              </c:pt>
              <c:pt idx="91">
                <c:v>-10.936925388933327</c:v>
              </c:pt>
              <c:pt idx="92">
                <c:v>-11.255283854366674</c:v>
              </c:pt>
              <c:pt idx="93">
                <c:v>-11.719465100599999</c:v>
              </c:pt>
              <c:pt idx="94">
                <c:v>-12.189714175400002</c:v>
              </c:pt>
              <c:pt idx="95">
                <c:v>-13.549637422</c:v>
              </c:pt>
              <c:pt idx="96">
                <c:v>-13.120823367633328</c:v>
              </c:pt>
              <c:pt idx="97">
                <c:v>-13.390757168266672</c:v>
              </c:pt>
              <c:pt idx="98">
                <c:v>-11.487290535533338</c:v>
              </c:pt>
              <c:pt idx="99">
                <c:v>-12.0640296245</c:v>
              </c:pt>
              <c:pt idx="100">
                <c:v>-13.557469730833336</c:v>
              </c:pt>
              <c:pt idx="101">
                <c:v>-17.216608966500001</c:v>
              </c:pt>
              <c:pt idx="102">
                <c:v>-18.424406635533309</c:v>
              </c:pt>
              <c:pt idx="103">
                <c:v>-18.183113740299987</c:v>
              </c:pt>
              <c:pt idx="104">
                <c:v>-18.791166984466667</c:v>
              </c:pt>
              <c:pt idx="105">
                <c:v>-21.055668506066663</c:v>
              </c:pt>
              <c:pt idx="106">
                <c:v>-23.714361851899998</c:v>
              </c:pt>
              <c:pt idx="107">
                <c:v>-25.889412779733309</c:v>
              </c:pt>
              <c:pt idx="108">
                <c:v>-27.530892989600005</c:v>
              </c:pt>
              <c:pt idx="109">
                <c:v>-26.887315113766665</c:v>
              </c:pt>
              <c:pt idx="110">
                <c:v>-26.389382366499991</c:v>
              </c:pt>
              <c:pt idx="111">
                <c:v>-25.873732931333304</c:v>
              </c:pt>
              <c:pt idx="112">
                <c:v>-26.814547250433321</c:v>
              </c:pt>
              <c:pt idx="113">
                <c:v>-25.964109469233321</c:v>
              </c:pt>
              <c:pt idx="114">
                <c:v>-24.581191314699996</c:v>
              </c:pt>
              <c:pt idx="115">
                <c:v>-24.866418841433315</c:v>
              </c:pt>
              <c:pt idx="116">
                <c:v>-26.128006968099999</c:v>
              </c:pt>
              <c:pt idx="117">
                <c:v>-29.138462364100004</c:v>
              </c:pt>
              <c:pt idx="118">
                <c:v>-29.769968731133329</c:v>
              </c:pt>
              <c:pt idx="119">
                <c:v>-29.324036268466667</c:v>
              </c:pt>
              <c:pt idx="120">
                <c:v>-28.364270809466664</c:v>
              </c:pt>
              <c:pt idx="121">
                <c:v>-27.343360402433326</c:v>
              </c:pt>
              <c:pt idx="122">
                <c:v>-25.869223388033319</c:v>
              </c:pt>
              <c:pt idx="123">
                <c:v>-24.017259037633327</c:v>
              </c:pt>
              <c:pt idx="124">
                <c:v>-22.059370256233329</c:v>
              </c:pt>
              <c:pt idx="125">
                <c:v>-21.040626606366644</c:v>
              </c:pt>
              <c:pt idx="126">
                <c:v>-19.0398234745</c:v>
              </c:pt>
              <c:pt idx="127">
                <c:v>-18.030899205000001</c:v>
              </c:pt>
              <c:pt idx="128">
                <c:v>-18.170657851766666</c:v>
              </c:pt>
              <c:pt idx="129">
                <c:v>-18.912068654133325</c:v>
              </c:pt>
              <c:pt idx="130">
                <c:v>-18.234042291699989</c:v>
              </c:pt>
              <c:pt idx="131">
                <c:v>-16.430589126433329</c:v>
              </c:pt>
              <c:pt idx="132">
                <c:v>-13.653759084800004</c:v>
              </c:pt>
              <c:pt idx="133">
                <c:v>-12.240972744366662</c:v>
              </c:pt>
              <c:pt idx="134">
                <c:v>-10.372521409566675</c:v>
              </c:pt>
              <c:pt idx="135">
                <c:v>-9.277399686699999</c:v>
              </c:pt>
              <c:pt idx="136">
                <c:v>-8.0668281169</c:v>
              </c:pt>
              <c:pt idx="137">
                <c:v>-6.5283777716333331</c:v>
              </c:pt>
              <c:pt idx="138">
                <c:v>-5.6170189764666638</c:v>
              </c:pt>
              <c:pt idx="139">
                <c:v>-5.8226934342999996</c:v>
              </c:pt>
              <c:pt idx="140">
                <c:v>-5.5655483537333339</c:v>
              </c:pt>
              <c:pt idx="141">
                <c:v>-5.5066707642333395</c:v>
              </c:pt>
              <c:pt idx="142">
                <c:v>-4.3396112195666694</c:v>
              </c:pt>
              <c:pt idx="143">
                <c:v>-4.8504881748999971</c:v>
              </c:pt>
              <c:pt idx="144">
                <c:v>-4.5946169126666669</c:v>
              </c:pt>
            </c:numLit>
          </c:val>
        </c:ser>
        <c:ser>
          <c:idx val="3"/>
          <c:order val="3"/>
          <c:tx>
            <c:v>servicos</c:v>
          </c:tx>
          <c:spPr>
            <a:ln w="25400">
              <a:solidFill>
                <a:srgbClr val="333333"/>
              </a:solidFill>
              <a:prstDash val="solid"/>
            </a:ln>
          </c:spPr>
          <c:marker>
            <c:symbol val="none"/>
          </c:marker>
          <c:dLbls>
            <c:dLbl>
              <c:idx val="20"/>
              <c:layout>
                <c:manualLayout>
                  <c:x val="0.11421646762239802"/>
                  <c:y val="0.1935813792506705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45"/>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strLit>
          </c:cat>
          <c:val>
            <c:numLit>
              <c:formatCode>0.0</c:formatCode>
              <c:ptCount val="145"/>
              <c:pt idx="0">
                <c:v>-20.799119036999983</c:v>
              </c:pt>
              <c:pt idx="1">
                <c:v>-18.981870183666668</c:v>
              </c:pt>
              <c:pt idx="2">
                <c:v>-21.142852071</c:v>
              </c:pt>
              <c:pt idx="3">
                <c:v>-26.565164548333311</c:v>
              </c:pt>
              <c:pt idx="4">
                <c:v>-29.127916860999999</c:v>
              </c:pt>
              <c:pt idx="5">
                <c:v>-30.163660660333321</c:v>
              </c:pt>
              <c:pt idx="6">
                <c:v>-22.057105330333329</c:v>
              </c:pt>
              <c:pt idx="7">
                <c:v>-22.103866302333326</c:v>
              </c:pt>
              <c:pt idx="8">
                <c:v>-18.385732672333294</c:v>
              </c:pt>
              <c:pt idx="9">
                <c:v>-18.062225723999987</c:v>
              </c:pt>
              <c:pt idx="10">
                <c:v>-15.758120779999999</c:v>
              </c:pt>
              <c:pt idx="11">
                <c:v>-17.237782864</c:v>
              </c:pt>
              <c:pt idx="12">
                <c:v>-17.998037699999983</c:v>
              </c:pt>
              <c:pt idx="13">
                <c:v>-19.643162061666668</c:v>
              </c:pt>
              <c:pt idx="14">
                <c:v>-16.293440058333307</c:v>
              </c:pt>
              <c:pt idx="15">
                <c:v>-17.793939316666666</c:v>
              </c:pt>
              <c:pt idx="16">
                <c:v>-14.89562930133334</c:v>
              </c:pt>
              <c:pt idx="17">
                <c:v>-14.823611997333336</c:v>
              </c:pt>
              <c:pt idx="18">
                <c:v>-9.6653111986666662</c:v>
              </c:pt>
              <c:pt idx="19">
                <c:v>-8.1609221763333331</c:v>
              </c:pt>
              <c:pt idx="20">
                <c:v>-8.4210198920000003</c:v>
              </c:pt>
              <c:pt idx="21">
                <c:v>-12.811122874333334</c:v>
              </c:pt>
              <c:pt idx="22">
                <c:v>-12.894767536333338</c:v>
              </c:pt>
              <c:pt idx="23">
                <c:v>-10.586066007000005</c:v>
              </c:pt>
              <c:pt idx="24">
                <c:v>-5.3567133586666662</c:v>
              </c:pt>
              <c:pt idx="25">
                <c:v>-3.5794802613333347</c:v>
              </c:pt>
              <c:pt idx="26">
                <c:v>-3.4425644856666664</c:v>
              </c:pt>
              <c:pt idx="27">
                <c:v>-4.8341874013333337</c:v>
              </c:pt>
              <c:pt idx="28">
                <c:v>-8.4964729853333338</c:v>
              </c:pt>
              <c:pt idx="29">
                <c:v>-14.243562118333335</c:v>
              </c:pt>
              <c:pt idx="30">
                <c:v>-18.193215433333329</c:v>
              </c:pt>
              <c:pt idx="31">
                <c:v>-18.767328142666667</c:v>
              </c:pt>
              <c:pt idx="32">
                <c:v>-14.800595911666676</c:v>
              </c:pt>
              <c:pt idx="33">
                <c:v>-12.525959924</c:v>
              </c:pt>
              <c:pt idx="34">
                <c:v>-11.852658361666673</c:v>
              </c:pt>
              <c:pt idx="35">
                <c:v>-9.3419556520000011</c:v>
              </c:pt>
              <c:pt idx="36">
                <c:v>-9.8700498086666766</c:v>
              </c:pt>
              <c:pt idx="37">
                <c:v>-10.783506467</c:v>
              </c:pt>
              <c:pt idx="38">
                <c:v>-15.133869395666666</c:v>
              </c:pt>
              <c:pt idx="39">
                <c:v>-13.720720995333327</c:v>
              </c:pt>
              <c:pt idx="40">
                <c:v>-10.143996838333337</c:v>
              </c:pt>
              <c:pt idx="41">
                <c:v>-6.852442831666667</c:v>
              </c:pt>
              <c:pt idx="42">
                <c:v>-6.6264372756666665</c:v>
              </c:pt>
              <c:pt idx="43">
                <c:v>-8.7946554536666657</c:v>
              </c:pt>
              <c:pt idx="44">
                <c:v>-12.657528698</c:v>
              </c:pt>
              <c:pt idx="45">
                <c:v>-15.34738317033333</c:v>
              </c:pt>
              <c:pt idx="46">
                <c:v>-15.867956499666674</c:v>
              </c:pt>
              <c:pt idx="47">
                <c:v>-15.877977772666666</c:v>
              </c:pt>
              <c:pt idx="48">
                <c:v>-15.697066928</c:v>
              </c:pt>
              <c:pt idx="49">
                <c:v>-11.759878323000001</c:v>
              </c:pt>
              <c:pt idx="50">
                <c:v>-10.884347981333335</c:v>
              </c:pt>
              <c:pt idx="51">
                <c:v>-11.477105739666673</c:v>
              </c:pt>
              <c:pt idx="52">
                <c:v>-15.810426223333337</c:v>
              </c:pt>
              <c:pt idx="53">
                <c:v>-18.641428439666679</c:v>
              </c:pt>
              <c:pt idx="54">
                <c:v>-18.604604747666677</c:v>
              </c:pt>
              <c:pt idx="55">
                <c:v>-15.626988438666666</c:v>
              </c:pt>
              <c:pt idx="56">
                <c:v>-11.617435117666675</c:v>
              </c:pt>
              <c:pt idx="57">
                <c:v>-9.4532277629999992</c:v>
              </c:pt>
              <c:pt idx="58">
                <c:v>-11.366863269333336</c:v>
              </c:pt>
              <c:pt idx="59">
                <c:v>-11.508762752000001</c:v>
              </c:pt>
              <c:pt idx="60">
                <c:v>-10.858957932000004</c:v>
              </c:pt>
              <c:pt idx="61">
                <c:v>-10.416496215000013</c:v>
              </c:pt>
              <c:pt idx="62">
                <c:v>-10.467523777333334</c:v>
              </c:pt>
              <c:pt idx="63">
                <c:v>-8.6202694096666672</c:v>
              </c:pt>
              <c:pt idx="64">
                <c:v>-9.6838469610000004</c:v>
              </c:pt>
              <c:pt idx="65">
                <c:v>-7.2659307609999946</c:v>
              </c:pt>
              <c:pt idx="66">
                <c:v>-10.990250263</c:v>
              </c:pt>
              <c:pt idx="67">
                <c:v>-12.357160675666675</c:v>
              </c:pt>
              <c:pt idx="68">
                <c:v>-12.857946502000008</c:v>
              </c:pt>
              <c:pt idx="69">
                <c:v>-14.635217373</c:v>
              </c:pt>
              <c:pt idx="70">
                <c:v>-14.41354489800001</c:v>
              </c:pt>
              <c:pt idx="71">
                <c:v>-16.903368701333321</c:v>
              </c:pt>
              <c:pt idx="72">
                <c:v>-15.96888314366667</c:v>
              </c:pt>
              <c:pt idx="73">
                <c:v>-15.667878711999998</c:v>
              </c:pt>
              <c:pt idx="74">
                <c:v>-16.752136977666655</c:v>
              </c:pt>
              <c:pt idx="75">
                <c:v>-14.181676980999997</c:v>
              </c:pt>
              <c:pt idx="76">
                <c:v>-12.039146964333332</c:v>
              </c:pt>
              <c:pt idx="77">
                <c:v>-9.3275767946666708</c:v>
              </c:pt>
              <c:pt idx="78">
                <c:v>-8.2928443246666728</c:v>
              </c:pt>
              <c:pt idx="79">
                <c:v>-6.9091390636666699</c:v>
              </c:pt>
              <c:pt idx="80">
                <c:v>-6.4819561246666701</c:v>
              </c:pt>
              <c:pt idx="81">
                <c:v>-4.6335383986666674</c:v>
              </c:pt>
              <c:pt idx="82">
                <c:v>-4.1745592836666674</c:v>
              </c:pt>
              <c:pt idx="83">
                <c:v>-3.7044793406666683</c:v>
              </c:pt>
              <c:pt idx="84">
                <c:v>-4.7784504266666685</c:v>
              </c:pt>
              <c:pt idx="85">
                <c:v>-5.2863431146666739</c:v>
              </c:pt>
              <c:pt idx="86">
                <c:v>-4.5002771963333377</c:v>
              </c:pt>
              <c:pt idx="87">
                <c:v>-5.7367225149999994</c:v>
              </c:pt>
              <c:pt idx="88">
                <c:v>-6.0589949179999945</c:v>
              </c:pt>
              <c:pt idx="89">
                <c:v>-7.9949805416666644</c:v>
              </c:pt>
              <c:pt idx="90">
                <c:v>-7.3214176463333311</c:v>
              </c:pt>
              <c:pt idx="91">
                <c:v>-7.2295411946666714</c:v>
              </c:pt>
              <c:pt idx="92">
                <c:v>-5.7513575420000009</c:v>
              </c:pt>
              <c:pt idx="93">
                <c:v>-5.3312900473333364</c:v>
              </c:pt>
              <c:pt idx="94">
                <c:v>-5.2012762490000002</c:v>
              </c:pt>
              <c:pt idx="95">
                <c:v>-5.8223287096666674</c:v>
              </c:pt>
              <c:pt idx="96">
                <c:v>-8.8582078783333387</c:v>
              </c:pt>
              <c:pt idx="97">
                <c:v>-10.887626921000004</c:v>
              </c:pt>
              <c:pt idx="98">
                <c:v>-13.120060480999998</c:v>
              </c:pt>
              <c:pt idx="99">
                <c:v>-14.010318069999999</c:v>
              </c:pt>
              <c:pt idx="100">
                <c:v>-14.527871669333329</c:v>
              </c:pt>
              <c:pt idx="101">
                <c:v>-14.270402525333338</c:v>
              </c:pt>
              <c:pt idx="102">
                <c:v>-13.448806961333331</c:v>
              </c:pt>
              <c:pt idx="103">
                <c:v>-13.77630759266667</c:v>
              </c:pt>
              <c:pt idx="104">
                <c:v>-14.531300741999994</c:v>
              </c:pt>
              <c:pt idx="105">
                <c:v>-15.864268670666666</c:v>
              </c:pt>
              <c:pt idx="106">
                <c:v>-16.816224329000011</c:v>
              </c:pt>
              <c:pt idx="107">
                <c:v>-18.156645385999987</c:v>
              </c:pt>
              <c:pt idx="108">
                <c:v>-17.467919241999979</c:v>
              </c:pt>
              <c:pt idx="109">
                <c:v>-16.810583749333329</c:v>
              </c:pt>
              <c:pt idx="110">
                <c:v>-15.675934345000005</c:v>
              </c:pt>
              <c:pt idx="111">
                <c:v>-15.595497004000006</c:v>
              </c:pt>
              <c:pt idx="112">
                <c:v>-16.71645583033332</c:v>
              </c:pt>
              <c:pt idx="113">
                <c:v>-16.655862987333329</c:v>
              </c:pt>
              <c:pt idx="114">
                <c:v>-16.021527832333309</c:v>
              </c:pt>
              <c:pt idx="115">
                <c:v>-14.70632695866667</c:v>
              </c:pt>
              <c:pt idx="116">
                <c:v>-15.482221902666666</c:v>
              </c:pt>
              <c:pt idx="117">
                <c:v>-15.927810508333332</c:v>
              </c:pt>
              <c:pt idx="118">
                <c:v>-17.14016583433332</c:v>
              </c:pt>
              <c:pt idx="119">
                <c:v>-17.336206503</c:v>
              </c:pt>
              <c:pt idx="120">
                <c:v>-18.300176336666667</c:v>
              </c:pt>
              <c:pt idx="121">
                <c:v>-17.960604732333309</c:v>
              </c:pt>
              <c:pt idx="122">
                <c:v>-17.55098868100001</c:v>
              </c:pt>
              <c:pt idx="123">
                <c:v>-17.326168782000011</c:v>
              </c:pt>
              <c:pt idx="124">
                <c:v>-18.084365588000001</c:v>
              </c:pt>
              <c:pt idx="125">
                <c:v>-17.260185254333319</c:v>
              </c:pt>
              <c:pt idx="126">
                <c:v>-15.903222360333331</c:v>
              </c:pt>
              <c:pt idx="127">
                <c:v>-13.152645569333338</c:v>
              </c:pt>
              <c:pt idx="128">
                <c:v>-11.961361452999999</c:v>
              </c:pt>
              <c:pt idx="129">
                <c:v>-10.996409311666676</c:v>
              </c:pt>
              <c:pt idx="130">
                <c:v>-10.115972585</c:v>
              </c:pt>
              <c:pt idx="131">
                <c:v>-8.9371510259999987</c:v>
              </c:pt>
              <c:pt idx="132">
                <c:v>-5.6289819099999949</c:v>
              </c:pt>
              <c:pt idx="133">
                <c:v>-3.9803633699999996</c:v>
              </c:pt>
              <c:pt idx="134">
                <c:v>-3.3201390593333349</c:v>
              </c:pt>
              <c:pt idx="135">
                <c:v>-4.5227520339999971</c:v>
              </c:pt>
              <c:pt idx="136">
                <c:v>-4.2282912846666711</c:v>
              </c:pt>
              <c:pt idx="137">
                <c:v>-4.2449478406666667</c:v>
              </c:pt>
              <c:pt idx="138">
                <c:v>-4.7920892543333338</c:v>
              </c:pt>
              <c:pt idx="139">
                <c:v>-5.4417936566666691</c:v>
              </c:pt>
              <c:pt idx="140">
                <c:v>-4.5412202626666689</c:v>
              </c:pt>
              <c:pt idx="141">
                <c:v>-4.326400720333333</c:v>
              </c:pt>
              <c:pt idx="142">
                <c:v>-1.7341630113333324</c:v>
              </c:pt>
              <c:pt idx="143">
                <c:v>-2.5442552539999994</c:v>
              </c:pt>
              <c:pt idx="144">
                <c:v>-0.11192552533333319</c:v>
              </c:pt>
            </c:numLit>
          </c:val>
        </c:ser>
        <c:marker val="1"/>
        <c:axId val="353370112"/>
        <c:axId val="353371648"/>
      </c:lineChart>
      <c:catAx>
        <c:axId val="35337011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53371648"/>
        <c:crosses val="autoZero"/>
        <c:auto val="1"/>
        <c:lblAlgn val="ctr"/>
        <c:lblOffset val="100"/>
        <c:tickLblSkip val="1"/>
        <c:tickMarkSkip val="1"/>
      </c:catAx>
      <c:valAx>
        <c:axId val="353371648"/>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53370112"/>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29976E-2"/>
        </c:manualLayout>
      </c:layout>
      <c:spPr>
        <a:noFill/>
        <a:ln w="25400">
          <a:noFill/>
        </a:ln>
      </c:spPr>
    </c:title>
    <c:plotArea>
      <c:layout>
        <c:manualLayout>
          <c:layoutTarget val="inner"/>
          <c:xMode val="edge"/>
          <c:yMode val="edge"/>
          <c:x val="0.11375625000000029"/>
          <c:y val="0.18251574074074248"/>
          <c:w val="0.91185410334346562"/>
          <c:h val="0.53953472222221932"/>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'9lay_off'!$E$15:$Q$15</c:f>
              <c:numCache>
                <c:formatCode>#,##0</c:formatCode>
                <c:ptCount val="13"/>
                <c:pt idx="0">
                  <c:v>2056</c:v>
                </c:pt>
                <c:pt idx="1">
                  <c:v>2345</c:v>
                </c:pt>
                <c:pt idx="2">
                  <c:v>1745</c:v>
                </c:pt>
                <c:pt idx="3">
                  <c:v>1658</c:v>
                </c:pt>
                <c:pt idx="4">
                  <c:v>1255</c:v>
                </c:pt>
                <c:pt idx="5">
                  <c:v>1464</c:v>
                </c:pt>
                <c:pt idx="6">
                  <c:v>827</c:v>
                </c:pt>
                <c:pt idx="7">
                  <c:v>819</c:v>
                </c:pt>
                <c:pt idx="8">
                  <c:v>740</c:v>
                </c:pt>
                <c:pt idx="9">
                  <c:v>815</c:v>
                </c:pt>
                <c:pt idx="10">
                  <c:v>789</c:v>
                </c:pt>
                <c:pt idx="11">
                  <c:v>881</c:v>
                </c:pt>
                <c:pt idx="12">
                  <c:v>1537</c:v>
                </c:pt>
              </c:numCache>
            </c:numRef>
          </c:val>
        </c:ser>
        <c:axId val="217346816"/>
        <c:axId val="217348736"/>
      </c:barChart>
      <c:catAx>
        <c:axId val="217346816"/>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217348736"/>
        <c:crosses val="autoZero"/>
        <c:auto val="1"/>
        <c:lblAlgn val="ctr"/>
        <c:lblOffset val="100"/>
        <c:tickLblSkip val="1"/>
        <c:tickMarkSkip val="1"/>
      </c:catAx>
      <c:valAx>
        <c:axId val="217348736"/>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1734681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601"/>
          <c:h val="0.77189104858399504"/>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0.88235294117647067</c:v>
                </c:pt>
                <c:pt idx="1">
                  <c:v>0.81481481481481488</c:v>
                </c:pt>
                <c:pt idx="2">
                  <c:v>0.90909090909090906</c:v>
                </c:pt>
                <c:pt idx="3">
                  <c:v>0.81666666666666665</c:v>
                </c:pt>
                <c:pt idx="4">
                  <c:v>1.05</c:v>
                </c:pt>
                <c:pt idx="5">
                  <c:v>1.1092436974789914</c:v>
                </c:pt>
                <c:pt idx="6">
                  <c:v>1.1195652173913044</c:v>
                </c:pt>
                <c:pt idx="7">
                  <c:v>1.0789473684210527</c:v>
                </c:pt>
                <c:pt idx="8">
                  <c:v>1.0625</c:v>
                </c:pt>
                <c:pt idx="9">
                  <c:v>0.83505154639175261</c:v>
                </c:pt>
                <c:pt idx="10">
                  <c:v>0.98076923076923062</c:v>
                </c:pt>
                <c:pt idx="11">
                  <c:v>1.2640692640692639</c:v>
                </c:pt>
                <c:pt idx="12">
                  <c:v>0.95588235294117652</c:v>
                </c:pt>
                <c:pt idx="13">
                  <c:v>0.77777777777777779</c:v>
                </c:pt>
                <c:pt idx="14">
                  <c:v>1.175</c:v>
                </c:pt>
                <c:pt idx="15">
                  <c:v>1.0169491525423728</c:v>
                </c:pt>
                <c:pt idx="16">
                  <c:v>0.9</c:v>
                </c:pt>
                <c:pt idx="17">
                  <c:v>1.0378787878787878</c:v>
                </c:pt>
              </c:numCache>
            </c:numRef>
          </c:val>
        </c:ser>
        <c:axId val="353552640"/>
        <c:axId val="353558528"/>
      </c:radarChart>
      <c:catAx>
        <c:axId val="35355264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353558528"/>
        <c:crosses val="autoZero"/>
        <c:lblAlgn val="ctr"/>
        <c:lblOffset val="100"/>
      </c:catAx>
      <c:valAx>
        <c:axId val="35355852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35355264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239792896"/>
        <c:axId val="239882624"/>
      </c:barChart>
      <c:catAx>
        <c:axId val="239792896"/>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39882624"/>
        <c:crosses val="autoZero"/>
        <c:auto val="1"/>
        <c:lblAlgn val="ctr"/>
        <c:lblOffset val="100"/>
        <c:tickLblSkip val="1"/>
        <c:tickMarkSkip val="1"/>
      </c:catAx>
      <c:valAx>
        <c:axId val="23988262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3979289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7"/>
          <c:y val="2.0442129629629976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240969600"/>
        <c:axId val="242269184"/>
      </c:barChart>
      <c:catAx>
        <c:axId val="24096960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42269184"/>
        <c:crosses val="autoZero"/>
        <c:auto val="1"/>
        <c:lblAlgn val="ctr"/>
        <c:lblOffset val="100"/>
        <c:tickLblSkip val="1"/>
        <c:tickMarkSkip val="1"/>
      </c:catAx>
      <c:valAx>
        <c:axId val="24226918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4096960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251448704"/>
        <c:axId val="251688064"/>
      </c:barChart>
      <c:catAx>
        <c:axId val="251448704"/>
        <c:scaling>
          <c:orientation val="maxMin"/>
        </c:scaling>
        <c:axPos val="l"/>
        <c:majorTickMark val="none"/>
        <c:tickLblPos val="none"/>
        <c:spPr>
          <a:ln w="3175">
            <a:solidFill>
              <a:srgbClr val="333333"/>
            </a:solidFill>
            <a:prstDash val="solid"/>
          </a:ln>
        </c:spPr>
        <c:crossAx val="251688064"/>
        <c:crosses val="autoZero"/>
        <c:auto val="1"/>
        <c:lblAlgn val="ctr"/>
        <c:lblOffset val="100"/>
        <c:tickMarkSkip val="1"/>
      </c:catAx>
      <c:valAx>
        <c:axId val="25168806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25144870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251923456"/>
        <c:axId val="252005376"/>
      </c:barChart>
      <c:catAx>
        <c:axId val="251923456"/>
        <c:scaling>
          <c:orientation val="maxMin"/>
        </c:scaling>
        <c:axPos val="l"/>
        <c:majorTickMark val="none"/>
        <c:tickLblPos val="none"/>
        <c:spPr>
          <a:ln w="3175">
            <a:solidFill>
              <a:srgbClr val="333333"/>
            </a:solidFill>
            <a:prstDash val="solid"/>
          </a:ln>
        </c:spPr>
        <c:crossAx val="252005376"/>
        <c:crosses val="autoZero"/>
        <c:auto val="1"/>
        <c:lblAlgn val="ctr"/>
        <c:lblOffset val="100"/>
        <c:tickMarkSkip val="1"/>
      </c:catAx>
      <c:valAx>
        <c:axId val="25200537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25192345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258034688"/>
        <c:axId val="287650176"/>
      </c:barChart>
      <c:catAx>
        <c:axId val="258034688"/>
        <c:scaling>
          <c:orientation val="maxMin"/>
        </c:scaling>
        <c:axPos val="l"/>
        <c:majorTickMark val="none"/>
        <c:tickLblPos val="none"/>
        <c:spPr>
          <a:ln w="3175">
            <a:solidFill>
              <a:srgbClr val="333333"/>
            </a:solidFill>
            <a:prstDash val="solid"/>
          </a:ln>
        </c:spPr>
        <c:crossAx val="287650176"/>
        <c:crosses val="autoZero"/>
        <c:auto val="1"/>
        <c:lblAlgn val="ctr"/>
        <c:lblOffset val="100"/>
        <c:tickMarkSkip val="1"/>
      </c:catAx>
      <c:valAx>
        <c:axId val="28765017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25803468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290850688"/>
        <c:axId val="291052160"/>
      </c:barChart>
      <c:catAx>
        <c:axId val="290850688"/>
        <c:scaling>
          <c:orientation val="maxMin"/>
        </c:scaling>
        <c:axPos val="l"/>
        <c:majorTickMark val="none"/>
        <c:tickLblPos val="none"/>
        <c:spPr>
          <a:ln w="3175">
            <a:solidFill>
              <a:srgbClr val="333333"/>
            </a:solidFill>
            <a:prstDash val="solid"/>
          </a:ln>
        </c:spPr>
        <c:crossAx val="291052160"/>
        <c:crosses val="autoZero"/>
        <c:auto val="1"/>
        <c:lblAlgn val="ctr"/>
        <c:lblOffset val="100"/>
        <c:tickMarkSkip val="1"/>
      </c:catAx>
      <c:valAx>
        <c:axId val="29105216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29085068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776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'16irct'!$J$67:$J$76</c:f>
              <c:numCache>
                <c:formatCode>0.0</c:formatCode>
                <c:ptCount val="10"/>
                <c:pt idx="0">
                  <c:v>10.18153117600631</c:v>
                </c:pt>
                <c:pt idx="1">
                  <c:v>8.2094215817817719</c:v>
                </c:pt>
                <c:pt idx="2">
                  <c:v>3.398664371251825</c:v>
                </c:pt>
                <c:pt idx="3">
                  <c:v>3.2035224294743259</c:v>
                </c:pt>
                <c:pt idx="4">
                  <c:v>2.9490344274119007</c:v>
                </c:pt>
                <c:pt idx="5">
                  <c:v>-37.369356143701992</c:v>
                </c:pt>
                <c:pt idx="6">
                  <c:v>-21.280478023740777</c:v>
                </c:pt>
                <c:pt idx="7">
                  <c:v>-15.949637985519416</c:v>
                </c:pt>
                <c:pt idx="8">
                  <c:v>-14.988451520959256</c:v>
                </c:pt>
                <c:pt idx="9">
                  <c:v>-12.049022307904156</c:v>
                </c:pt>
              </c:numCache>
            </c:numRef>
          </c:val>
        </c:ser>
        <c:gapWidth val="80"/>
        <c:axId val="300222720"/>
        <c:axId val="300318720"/>
      </c:barChart>
      <c:catAx>
        <c:axId val="300222720"/>
        <c:scaling>
          <c:orientation val="maxMin"/>
        </c:scaling>
        <c:axPos val="l"/>
        <c:majorTickMark val="none"/>
        <c:tickLblPos val="none"/>
        <c:crossAx val="300318720"/>
        <c:crossesAt val="0"/>
        <c:auto val="1"/>
        <c:lblAlgn val="ctr"/>
        <c:lblOffset val="100"/>
        <c:tickMarkSkip val="1"/>
      </c:catAx>
      <c:valAx>
        <c:axId val="300318720"/>
        <c:scaling>
          <c:orientation val="minMax"/>
        </c:scaling>
        <c:axPos val="t"/>
        <c:numFmt formatCode="0.0" sourceLinked="1"/>
        <c:majorTickMark val="none"/>
        <c:tickLblPos val="none"/>
        <c:spPr>
          <a:ln w="9525">
            <a:noFill/>
          </a:ln>
        </c:spPr>
        <c:crossAx val="300222720"/>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57925" y="0"/>
          <a:ext cx="591308"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76</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66675</xdr:colOff>
      <xdr:row>0</xdr:row>
      <xdr:rowOff>0</xdr:rowOff>
    </xdr:from>
    <xdr:to>
      <xdr:col>17</xdr:col>
      <xdr:colOff>10283</xdr:colOff>
      <xdr:row>1</xdr:row>
      <xdr:rowOff>8550</xdr:rowOff>
    </xdr:to>
    <xdr:grpSp>
      <xdr:nvGrpSpPr>
        <xdr:cNvPr id="11" name="Grupo 10"/>
        <xdr:cNvGrpSpPr/>
      </xdr:nvGrpSpPr>
      <xdr:grpSpPr>
        <a:xfrm>
          <a:off x="6048375" y="0"/>
          <a:ext cx="562733"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395093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0.49032</cdr:x>
      <cdr:y>0.29435</cdr:y>
    </cdr:from>
    <cdr:to>
      <cdr:x>0.94552</cdr:x>
      <cdr:y>0.52526</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536517" y="510276"/>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0.47741</cdr:x>
      <cdr:y>0.38979</cdr:y>
    </cdr:from>
    <cdr:to>
      <cdr:x>0.52711</cdr:x>
      <cdr:y>0.41667</cdr:y>
    </cdr:to>
    <cdr:sp macro="" textlink="">
      <cdr:nvSpPr>
        <cdr:cNvPr id="4" name="Conexão recta unidireccional 3"/>
        <cdr:cNvSpPr/>
      </cdr:nvSpPr>
      <cdr:spPr>
        <a:xfrm xmlns:a="http://schemas.openxmlformats.org/drawingml/2006/main">
          <a:off x="1509713" y="690563"/>
          <a:ext cx="157162" cy="47625"/>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0.43161</cdr:x>
      <cdr:y>0.38187</cdr:y>
    </cdr:from>
    <cdr:to>
      <cdr:x>0.4446</cdr:x>
      <cdr:y>0.45995</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352550" y="661988"/>
          <a:ext cx="40698" cy="135363"/>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pageSetUpPr fitToPage="1"/>
  </sheetPr>
  <dimension ref="A1:Q74"/>
  <sheetViews>
    <sheetView tabSelected="1" showRuler="0" zoomScaleNormal="100" workbookViewId="0"/>
  </sheetViews>
  <sheetFormatPr defaultRowHeight="12.75"/>
  <cols>
    <col min="1" max="1" width="1.42578125" style="166" customWidth="1"/>
    <col min="2" max="2" width="2.5703125" style="166" customWidth="1"/>
    <col min="3" max="3" width="16.28515625" style="166" customWidth="1"/>
    <col min="4" max="4" width="22.28515625" style="166" customWidth="1"/>
    <col min="5" max="5" width="2.42578125" style="323"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39"/>
      <c r="B1" s="336"/>
      <c r="C1" s="336"/>
      <c r="D1" s="336"/>
      <c r="E1" s="902"/>
      <c r="F1" s="336"/>
      <c r="G1" s="336"/>
      <c r="H1" s="336"/>
      <c r="I1" s="336"/>
      <c r="J1" s="336"/>
      <c r="K1" s="336"/>
      <c r="L1" s="336"/>
    </row>
    <row r="2" spans="1:17" ht="17.25" customHeight="1">
      <c r="A2" s="339"/>
      <c r="B2" s="313"/>
      <c r="C2" s="314"/>
      <c r="D2" s="314"/>
      <c r="E2" s="903"/>
      <c r="F2" s="314"/>
      <c r="G2" s="314"/>
      <c r="H2" s="314"/>
      <c r="I2" s="315"/>
      <c r="J2" s="316"/>
      <c r="K2" s="316"/>
      <c r="L2" s="339"/>
    </row>
    <row r="3" spans="1:17">
      <c r="A3" s="339"/>
      <c r="B3" s="313"/>
      <c r="C3" s="314"/>
      <c r="D3" s="314"/>
      <c r="E3" s="903"/>
      <c r="F3" s="314"/>
      <c r="G3" s="314"/>
      <c r="H3" s="314"/>
      <c r="I3" s="315"/>
      <c r="J3" s="313"/>
      <c r="K3" s="316"/>
      <c r="L3" s="339"/>
    </row>
    <row r="4" spans="1:17" ht="33.75" customHeight="1">
      <c r="A4" s="339"/>
      <c r="B4" s="313"/>
      <c r="C4" s="315"/>
      <c r="D4" s="315"/>
      <c r="E4" s="904"/>
      <c r="F4" s="315"/>
      <c r="G4" s="315"/>
      <c r="H4" s="315"/>
      <c r="I4" s="315"/>
      <c r="J4" s="317" t="s">
        <v>35</v>
      </c>
      <c r="K4" s="313"/>
      <c r="L4" s="339"/>
    </row>
    <row r="5" spans="1:17" s="171" customFormat="1" ht="12.75" customHeight="1">
      <c r="A5" s="341"/>
      <c r="B5" s="1478"/>
      <c r="C5" s="1478"/>
      <c r="D5" s="1478"/>
      <c r="E5" s="1478"/>
      <c r="F5" s="336"/>
      <c r="G5" s="318"/>
      <c r="H5" s="318"/>
      <c r="I5" s="318"/>
      <c r="J5" s="319"/>
      <c r="K5" s="320"/>
      <c r="L5" s="339"/>
    </row>
    <row r="6" spans="1:17" ht="12.75" customHeight="1">
      <c r="A6" s="339"/>
      <c r="B6" s="339"/>
      <c r="C6" s="336"/>
      <c r="D6" s="336"/>
      <c r="E6" s="902"/>
      <c r="F6" s="336"/>
      <c r="G6" s="318"/>
      <c r="H6" s="318"/>
      <c r="I6" s="318"/>
      <c r="J6" s="319"/>
      <c r="K6" s="320"/>
      <c r="L6" s="339"/>
      <c r="O6" s="321"/>
    </row>
    <row r="7" spans="1:17" ht="12.75" customHeight="1">
      <c r="A7" s="339"/>
      <c r="B7" s="339"/>
      <c r="C7" s="336"/>
      <c r="D7" s="336"/>
      <c r="E7" s="902"/>
      <c r="F7" s="336"/>
      <c r="G7" s="318"/>
      <c r="H7" s="318"/>
      <c r="I7" s="335"/>
      <c r="J7" s="319"/>
      <c r="K7" s="320"/>
      <c r="L7" s="339"/>
      <c r="N7" s="322"/>
      <c r="O7" s="323"/>
    </row>
    <row r="8" spans="1:17" ht="12.75" customHeight="1">
      <c r="A8" s="339"/>
      <c r="B8" s="339"/>
      <c r="C8" s="336"/>
      <c r="D8" s="336"/>
      <c r="E8" s="902"/>
      <c r="F8" s="336"/>
      <c r="G8" s="318"/>
      <c r="H8" s="318"/>
      <c r="I8" s="318"/>
      <c r="J8" s="319"/>
      <c r="K8" s="320"/>
      <c r="L8" s="339"/>
      <c r="N8" s="324"/>
    </row>
    <row r="9" spans="1:17" ht="12.75" customHeight="1">
      <c r="A9" s="339"/>
      <c r="B9" s="339"/>
      <c r="C9" s="336"/>
      <c r="D9" s="336"/>
      <c r="E9" s="902"/>
      <c r="F9" s="336"/>
      <c r="G9" s="318"/>
      <c r="H9" s="318"/>
      <c r="I9" s="318"/>
      <c r="J9" s="319"/>
      <c r="K9" s="320"/>
      <c r="L9" s="339"/>
      <c r="N9" s="324"/>
    </row>
    <row r="10" spans="1:17" ht="12.75" customHeight="1">
      <c r="A10" s="339"/>
      <c r="B10" s="339"/>
      <c r="C10" s="336"/>
      <c r="D10" s="336"/>
      <c r="E10" s="902"/>
      <c r="F10" s="336"/>
      <c r="G10" s="318"/>
      <c r="H10" s="318"/>
      <c r="I10" s="318"/>
      <c r="J10" s="319"/>
      <c r="K10" s="320"/>
      <c r="L10" s="339"/>
    </row>
    <row r="11" spans="1:17">
      <c r="A11" s="339"/>
      <c r="B11" s="339"/>
      <c r="C11" s="336"/>
      <c r="D11" s="336"/>
      <c r="E11" s="902"/>
      <c r="F11" s="336"/>
      <c r="G11" s="318"/>
      <c r="H11" s="318"/>
      <c r="I11" s="318"/>
      <c r="J11" s="319"/>
      <c r="K11" s="320"/>
      <c r="L11" s="339"/>
    </row>
    <row r="12" spans="1:17">
      <c r="A12" s="339"/>
      <c r="B12" s="356" t="s">
        <v>27</v>
      </c>
      <c r="C12" s="354"/>
      <c r="D12" s="354"/>
      <c r="E12" s="905"/>
      <c r="F12" s="336"/>
      <c r="G12" s="318"/>
      <c r="H12" s="318"/>
      <c r="I12" s="318"/>
      <c r="J12" s="319"/>
      <c r="K12" s="320"/>
      <c r="L12" s="339"/>
    </row>
    <row r="13" spans="1:17" ht="13.5" thickBot="1">
      <c r="A13" s="339"/>
      <c r="B13" s="339"/>
      <c r="C13" s="336"/>
      <c r="D13" s="336"/>
      <c r="E13" s="902"/>
      <c r="F13" s="336"/>
      <c r="G13" s="318"/>
      <c r="H13" s="318"/>
      <c r="I13" s="318"/>
      <c r="J13" s="319"/>
      <c r="K13" s="320"/>
      <c r="L13" s="339"/>
      <c r="Q13" s="325"/>
    </row>
    <row r="14" spans="1:17" ht="13.5" thickBot="1">
      <c r="A14" s="339"/>
      <c r="B14" s="361"/>
      <c r="C14" s="348" t="s">
        <v>21</v>
      </c>
      <c r="D14" s="348"/>
      <c r="E14" s="906">
        <v>3</v>
      </c>
      <c r="F14" s="336"/>
      <c r="G14" s="318"/>
      <c r="H14" s="318"/>
      <c r="I14" s="318"/>
      <c r="J14" s="319"/>
      <c r="K14" s="320"/>
      <c r="L14" s="339"/>
      <c r="Q14" s="325"/>
    </row>
    <row r="15" spans="1:17" ht="13.5" thickBot="1">
      <c r="A15" s="339"/>
      <c r="B15" s="339"/>
      <c r="C15" s="355"/>
      <c r="D15" s="355"/>
      <c r="E15" s="907"/>
      <c r="F15" s="336"/>
      <c r="G15" s="318"/>
      <c r="H15" s="318"/>
      <c r="I15" s="318"/>
      <c r="J15" s="319"/>
      <c r="K15" s="320"/>
      <c r="L15" s="339"/>
      <c r="Q15" s="325"/>
    </row>
    <row r="16" spans="1:17" ht="13.5" thickBot="1">
      <c r="A16" s="339"/>
      <c r="B16" s="361"/>
      <c r="C16" s="348" t="s">
        <v>33</v>
      </c>
      <c r="D16" s="348"/>
      <c r="E16" s="908">
        <v>4</v>
      </c>
      <c r="F16" s="336"/>
      <c r="G16" s="318"/>
      <c r="H16" s="318"/>
      <c r="I16" s="318"/>
      <c r="J16" s="319"/>
      <c r="K16" s="320"/>
      <c r="L16" s="339"/>
      <c r="Q16" s="325"/>
    </row>
    <row r="17" spans="1:17" ht="13.5" thickBot="1">
      <c r="A17" s="339"/>
      <c r="B17" s="340"/>
      <c r="C17" s="346"/>
      <c r="D17" s="346"/>
      <c r="E17" s="909"/>
      <c r="F17" s="336"/>
      <c r="G17" s="318"/>
      <c r="H17" s="318"/>
      <c r="I17" s="318"/>
      <c r="J17" s="319"/>
      <c r="K17" s="320"/>
      <c r="L17" s="339"/>
      <c r="Q17" s="325"/>
    </row>
    <row r="18" spans="1:17" ht="13.5" customHeight="1" thickBot="1">
      <c r="A18" s="339"/>
      <c r="B18" s="360"/>
      <c r="C18" s="1477" t="s">
        <v>32</v>
      </c>
      <c r="D18" s="1476"/>
      <c r="E18" s="908">
        <v>6</v>
      </c>
      <c r="F18" s="336"/>
      <c r="G18" s="318"/>
      <c r="H18" s="318"/>
      <c r="I18" s="318"/>
      <c r="J18" s="319"/>
      <c r="K18" s="320"/>
      <c r="L18" s="339"/>
    </row>
    <row r="19" spans="1:17">
      <c r="A19" s="339"/>
      <c r="B19" s="352"/>
      <c r="C19" s="1472" t="s">
        <v>2</v>
      </c>
      <c r="D19" s="1472"/>
      <c r="E19" s="907">
        <v>6</v>
      </c>
      <c r="F19" s="336"/>
      <c r="G19" s="318"/>
      <c r="H19" s="318"/>
      <c r="I19" s="318"/>
      <c r="J19" s="319"/>
      <c r="K19" s="320"/>
      <c r="L19" s="339"/>
    </row>
    <row r="20" spans="1:17">
      <c r="A20" s="339"/>
      <c r="B20" s="352"/>
      <c r="C20" s="1472" t="s">
        <v>13</v>
      </c>
      <c r="D20" s="1472"/>
      <c r="E20" s="907">
        <v>7</v>
      </c>
      <c r="F20" s="336"/>
      <c r="G20" s="318"/>
      <c r="H20" s="318"/>
      <c r="I20" s="318"/>
      <c r="J20" s="319"/>
      <c r="K20" s="320"/>
      <c r="L20" s="339"/>
    </row>
    <row r="21" spans="1:17">
      <c r="A21" s="339"/>
      <c r="B21" s="352"/>
      <c r="C21" s="1472" t="s">
        <v>7</v>
      </c>
      <c r="D21" s="1472"/>
      <c r="E21" s="907">
        <v>8</v>
      </c>
      <c r="F21" s="336"/>
      <c r="G21" s="318"/>
      <c r="H21" s="318"/>
      <c r="I21" s="318"/>
      <c r="J21" s="319"/>
      <c r="K21" s="320"/>
      <c r="L21" s="339"/>
    </row>
    <row r="22" spans="1:17">
      <c r="A22" s="339"/>
      <c r="B22" s="353"/>
      <c r="C22" s="1472" t="s">
        <v>451</v>
      </c>
      <c r="D22" s="1472"/>
      <c r="E22" s="907">
        <v>9</v>
      </c>
      <c r="F22" s="336"/>
      <c r="G22" s="326"/>
      <c r="H22" s="318"/>
      <c r="I22" s="318"/>
      <c r="J22" s="319"/>
      <c r="K22" s="320"/>
      <c r="L22" s="339"/>
    </row>
    <row r="23" spans="1:17" ht="22.5" customHeight="1">
      <c r="A23" s="339"/>
      <c r="B23" s="342"/>
      <c r="C23" s="1474" t="s">
        <v>28</v>
      </c>
      <c r="D23" s="1474"/>
      <c r="E23" s="907">
        <v>10</v>
      </c>
      <c r="F23" s="336"/>
      <c r="G23" s="318"/>
      <c r="H23" s="318"/>
      <c r="I23" s="318"/>
      <c r="J23" s="319"/>
      <c r="K23" s="320"/>
      <c r="L23" s="339"/>
    </row>
    <row r="24" spans="1:17">
      <c r="A24" s="339"/>
      <c r="B24" s="342"/>
      <c r="C24" s="1472" t="s">
        <v>25</v>
      </c>
      <c r="D24" s="1472"/>
      <c r="E24" s="907">
        <v>11</v>
      </c>
      <c r="F24" s="336"/>
      <c r="G24" s="318"/>
      <c r="H24" s="318"/>
      <c r="I24" s="318"/>
      <c r="J24" s="319"/>
      <c r="K24" s="320"/>
      <c r="L24" s="339"/>
    </row>
    <row r="25" spans="1:17" ht="12.75" customHeight="1" thickBot="1">
      <c r="A25" s="339"/>
      <c r="B25" s="336"/>
      <c r="C25" s="344"/>
      <c r="D25" s="344"/>
      <c r="E25" s="907"/>
      <c r="F25" s="336"/>
      <c r="G25" s="318"/>
      <c r="H25" s="1479">
        <v>42036</v>
      </c>
      <c r="I25" s="1480"/>
      <c r="J25" s="1480"/>
      <c r="K25" s="326"/>
      <c r="L25" s="339"/>
    </row>
    <row r="26" spans="1:17" ht="13.5" customHeight="1" thickBot="1">
      <c r="A26" s="339"/>
      <c r="B26" s="440"/>
      <c r="C26" s="1475" t="s">
        <v>12</v>
      </c>
      <c r="D26" s="1476"/>
      <c r="E26" s="908">
        <v>12</v>
      </c>
      <c r="F26" s="336"/>
      <c r="G26" s="318"/>
      <c r="H26" s="1480"/>
      <c r="I26" s="1480"/>
      <c r="J26" s="1480"/>
      <c r="K26" s="326"/>
      <c r="L26" s="339"/>
    </row>
    <row r="27" spans="1:17" ht="12.75" hidden="1" customHeight="1">
      <c r="A27" s="339"/>
      <c r="B27" s="337"/>
      <c r="C27" s="1472" t="s">
        <v>45</v>
      </c>
      <c r="D27" s="1472"/>
      <c r="E27" s="907">
        <v>12</v>
      </c>
      <c r="F27" s="336"/>
      <c r="G27" s="318"/>
      <c r="H27" s="1480"/>
      <c r="I27" s="1480"/>
      <c r="J27" s="1480"/>
      <c r="K27" s="326"/>
      <c r="L27" s="339"/>
    </row>
    <row r="28" spans="1:17" ht="22.5" customHeight="1">
      <c r="A28" s="339"/>
      <c r="B28" s="337"/>
      <c r="C28" s="1473" t="s">
        <v>482</v>
      </c>
      <c r="D28" s="1473"/>
      <c r="E28" s="907">
        <v>12</v>
      </c>
      <c r="F28" s="336"/>
      <c r="G28" s="318"/>
      <c r="H28" s="1480"/>
      <c r="I28" s="1480"/>
      <c r="J28" s="1480"/>
      <c r="K28" s="326"/>
      <c r="L28" s="339"/>
    </row>
    <row r="29" spans="1:17" ht="12.75" customHeight="1" thickBot="1">
      <c r="A29" s="339"/>
      <c r="B29" s="342"/>
      <c r="C29" s="351"/>
      <c r="D29" s="351"/>
      <c r="E29" s="909"/>
      <c r="F29" s="336"/>
      <c r="G29" s="318"/>
      <c r="H29" s="1480"/>
      <c r="I29" s="1480"/>
      <c r="J29" s="1480"/>
      <c r="K29" s="326"/>
      <c r="L29" s="339"/>
    </row>
    <row r="30" spans="1:17" ht="13.5" customHeight="1" thickBot="1">
      <c r="A30" s="339"/>
      <c r="B30" s="359"/>
      <c r="C30" s="345" t="s">
        <v>11</v>
      </c>
      <c r="D30" s="345"/>
      <c r="E30" s="908">
        <v>13</v>
      </c>
      <c r="F30" s="336"/>
      <c r="G30" s="318"/>
      <c r="H30" s="1480"/>
      <c r="I30" s="1480"/>
      <c r="J30" s="1480"/>
      <c r="K30" s="326"/>
      <c r="L30" s="339"/>
    </row>
    <row r="31" spans="1:17" ht="12.75" customHeight="1">
      <c r="A31" s="339"/>
      <c r="B31" s="337"/>
      <c r="C31" s="1482" t="s">
        <v>18</v>
      </c>
      <c r="D31" s="1482"/>
      <c r="E31" s="907">
        <v>13</v>
      </c>
      <c r="F31" s="336"/>
      <c r="G31" s="318"/>
      <c r="H31" s="1480"/>
      <c r="I31" s="1480"/>
      <c r="J31" s="1480"/>
      <c r="K31" s="326"/>
      <c r="L31" s="339"/>
    </row>
    <row r="32" spans="1:17" ht="12.75" customHeight="1">
      <c r="A32" s="339"/>
      <c r="B32" s="337"/>
      <c r="C32" s="1471" t="s">
        <v>8</v>
      </c>
      <c r="D32" s="1471"/>
      <c r="E32" s="907">
        <v>14</v>
      </c>
      <c r="F32" s="336"/>
      <c r="G32" s="318"/>
      <c r="H32" s="327"/>
      <c r="I32" s="327"/>
      <c r="J32" s="327"/>
      <c r="K32" s="326"/>
      <c r="L32" s="339"/>
    </row>
    <row r="33" spans="1:12" ht="12.75" customHeight="1">
      <c r="A33" s="339"/>
      <c r="B33" s="337"/>
      <c r="C33" s="1471" t="s">
        <v>26</v>
      </c>
      <c r="D33" s="1471"/>
      <c r="E33" s="907">
        <v>14</v>
      </c>
      <c r="F33" s="336"/>
      <c r="G33" s="318"/>
      <c r="H33" s="327"/>
      <c r="I33" s="327"/>
      <c r="J33" s="327"/>
      <c r="K33" s="326"/>
      <c r="L33" s="339"/>
    </row>
    <row r="34" spans="1:12" ht="12.75" customHeight="1">
      <c r="A34" s="339"/>
      <c r="B34" s="337"/>
      <c r="C34" s="1471" t="s">
        <v>6</v>
      </c>
      <c r="D34" s="1471"/>
      <c r="E34" s="907">
        <v>15</v>
      </c>
      <c r="F34" s="336"/>
      <c r="G34" s="318"/>
      <c r="H34" s="327"/>
      <c r="I34" s="327"/>
      <c r="J34" s="327"/>
      <c r="K34" s="326"/>
      <c r="L34" s="339"/>
    </row>
    <row r="35" spans="1:12" ht="22.5" customHeight="1">
      <c r="A35" s="339"/>
      <c r="B35" s="337"/>
      <c r="C35" s="1482" t="s">
        <v>49</v>
      </c>
      <c r="D35" s="1482"/>
      <c r="E35" s="907">
        <v>16</v>
      </c>
      <c r="F35" s="336"/>
      <c r="G35" s="318"/>
      <c r="H35" s="327"/>
      <c r="I35" s="327"/>
      <c r="J35" s="327"/>
      <c r="K35" s="326"/>
      <c r="L35" s="339"/>
    </row>
    <row r="36" spans="1:12" ht="12.75" customHeight="1">
      <c r="A36" s="339"/>
      <c r="B36" s="343"/>
      <c r="C36" s="1471" t="s">
        <v>14</v>
      </c>
      <c r="D36" s="1471"/>
      <c r="E36" s="907">
        <v>16</v>
      </c>
      <c r="F36" s="336"/>
      <c r="G36" s="318"/>
      <c r="H36" s="318"/>
      <c r="I36" s="318"/>
      <c r="J36" s="319"/>
      <c r="K36" s="320"/>
      <c r="L36" s="339"/>
    </row>
    <row r="37" spans="1:12" ht="12.75" customHeight="1">
      <c r="A37" s="339"/>
      <c r="B37" s="337"/>
      <c r="C37" s="1472" t="s">
        <v>31</v>
      </c>
      <c r="D37" s="1472"/>
      <c r="E37" s="907">
        <v>17</v>
      </c>
      <c r="F37" s="336"/>
      <c r="G37" s="318"/>
      <c r="H37" s="318"/>
      <c r="I37" s="318"/>
      <c r="J37" s="328"/>
      <c r="K37" s="328"/>
      <c r="L37" s="339"/>
    </row>
    <row r="38" spans="1:12" ht="13.5" thickBot="1">
      <c r="A38" s="339"/>
      <c r="B38" s="339"/>
      <c r="C38" s="336"/>
      <c r="D38" s="336"/>
      <c r="E38" s="909"/>
      <c r="F38" s="336"/>
      <c r="G38" s="318"/>
      <c r="H38" s="318"/>
      <c r="I38" s="318"/>
      <c r="J38" s="328"/>
      <c r="K38" s="328"/>
      <c r="L38" s="339"/>
    </row>
    <row r="39" spans="1:12" ht="13.5" customHeight="1" thickBot="1">
      <c r="A39" s="339"/>
      <c r="B39" s="422"/>
      <c r="C39" s="1483" t="s">
        <v>29</v>
      </c>
      <c r="D39" s="1476"/>
      <c r="E39" s="908">
        <v>18</v>
      </c>
      <c r="F39" s="336"/>
      <c r="G39" s="318"/>
      <c r="H39" s="318"/>
      <c r="I39" s="318"/>
      <c r="J39" s="328"/>
      <c r="K39" s="328"/>
      <c r="L39" s="339"/>
    </row>
    <row r="40" spans="1:12">
      <c r="A40" s="339"/>
      <c r="B40" s="339"/>
      <c r="C40" s="1472" t="s">
        <v>30</v>
      </c>
      <c r="D40" s="1472"/>
      <c r="E40" s="907">
        <v>18</v>
      </c>
      <c r="F40" s="336"/>
      <c r="G40" s="318"/>
      <c r="H40" s="318"/>
      <c r="I40" s="318"/>
      <c r="J40" s="329"/>
      <c r="K40" s="329"/>
      <c r="L40" s="339"/>
    </row>
    <row r="41" spans="1:12">
      <c r="A41" s="339"/>
      <c r="B41" s="343"/>
      <c r="C41" s="1472" t="s">
        <v>0</v>
      </c>
      <c r="D41" s="1472"/>
      <c r="E41" s="907">
        <v>19</v>
      </c>
      <c r="F41" s="336"/>
      <c r="G41" s="318"/>
      <c r="H41" s="318"/>
      <c r="I41" s="318"/>
      <c r="J41" s="330"/>
      <c r="K41" s="331"/>
      <c r="L41" s="339"/>
    </row>
    <row r="42" spans="1:12">
      <c r="A42" s="339"/>
      <c r="B42" s="343"/>
      <c r="C42" s="1472" t="s">
        <v>16</v>
      </c>
      <c r="D42" s="1472"/>
      <c r="E42" s="907">
        <v>19</v>
      </c>
      <c r="F42" s="336"/>
      <c r="G42" s="318"/>
      <c r="H42" s="318"/>
      <c r="I42" s="318"/>
      <c r="J42" s="330"/>
      <c r="K42" s="331"/>
      <c r="L42" s="339"/>
    </row>
    <row r="43" spans="1:12">
      <c r="A43" s="339"/>
      <c r="B43" s="343"/>
      <c r="C43" s="1472" t="s">
        <v>1</v>
      </c>
      <c r="D43" s="1472"/>
      <c r="E43" s="910">
        <v>19</v>
      </c>
      <c r="F43" s="346"/>
      <c r="G43" s="332"/>
      <c r="H43" s="333"/>
      <c r="I43" s="332"/>
      <c r="J43" s="332"/>
      <c r="K43" s="332"/>
      <c r="L43" s="339"/>
    </row>
    <row r="44" spans="1:12">
      <c r="A44" s="339"/>
      <c r="B44" s="343"/>
      <c r="C44" s="1472" t="s">
        <v>22</v>
      </c>
      <c r="D44" s="1472"/>
      <c r="E44" s="910">
        <v>19</v>
      </c>
      <c r="F44" s="346"/>
      <c r="G44" s="332"/>
      <c r="H44" s="333"/>
      <c r="I44" s="332"/>
      <c r="J44" s="332"/>
      <c r="K44" s="332"/>
      <c r="L44" s="339"/>
    </row>
    <row r="45" spans="1:12" ht="12.75" customHeight="1" thickBot="1">
      <c r="A45" s="339"/>
      <c r="B45" s="342"/>
      <c r="C45" s="342"/>
      <c r="D45" s="342"/>
      <c r="E45" s="911"/>
      <c r="F45" s="338"/>
      <c r="G45" s="330"/>
      <c r="H45" s="333"/>
      <c r="I45" s="330"/>
      <c r="J45" s="330"/>
      <c r="K45" s="331"/>
      <c r="L45" s="339"/>
    </row>
    <row r="46" spans="1:12" ht="13.5" customHeight="1" thickBot="1">
      <c r="A46" s="339"/>
      <c r="B46" s="362"/>
      <c r="C46" s="1477" t="s">
        <v>38</v>
      </c>
      <c r="D46" s="1476"/>
      <c r="E46" s="906">
        <v>20</v>
      </c>
      <c r="F46" s="338"/>
      <c r="G46" s="330"/>
      <c r="H46" s="333"/>
      <c r="I46" s="330"/>
      <c r="J46" s="330"/>
      <c r="K46" s="331"/>
      <c r="L46" s="339"/>
    </row>
    <row r="47" spans="1:12">
      <c r="A47" s="339"/>
      <c r="B47" s="339"/>
      <c r="C47" s="1472" t="s">
        <v>47</v>
      </c>
      <c r="D47" s="1472"/>
      <c r="E47" s="910">
        <v>20</v>
      </c>
      <c r="F47" s="338"/>
      <c r="G47" s="330"/>
      <c r="H47" s="333"/>
      <c r="I47" s="330"/>
      <c r="J47" s="330"/>
      <c r="K47" s="331"/>
      <c r="L47" s="339"/>
    </row>
    <row r="48" spans="1:12" ht="12.75" customHeight="1">
      <c r="A48" s="339"/>
      <c r="B48" s="342"/>
      <c r="C48" s="1474" t="s">
        <v>676</v>
      </c>
      <c r="D48" s="1474"/>
      <c r="E48" s="912">
        <v>21</v>
      </c>
      <c r="F48" s="338"/>
      <c r="G48" s="330"/>
      <c r="H48" s="333"/>
      <c r="I48" s="330"/>
      <c r="J48" s="330"/>
      <c r="K48" s="331"/>
      <c r="L48" s="339"/>
    </row>
    <row r="49" spans="1:12" ht="11.25" customHeight="1" thickBot="1">
      <c r="A49" s="339"/>
      <c r="B49" s="339"/>
      <c r="C49" s="347"/>
      <c r="D49" s="347"/>
      <c r="E49" s="907"/>
      <c r="F49" s="338"/>
      <c r="G49" s="330"/>
      <c r="H49" s="333"/>
      <c r="I49" s="330"/>
      <c r="J49" s="330"/>
      <c r="K49" s="331"/>
      <c r="L49" s="339"/>
    </row>
    <row r="50" spans="1:12" ht="13.5" thickBot="1">
      <c r="A50" s="339"/>
      <c r="B50" s="358"/>
      <c r="C50" s="348" t="s">
        <v>4</v>
      </c>
      <c r="D50" s="348"/>
      <c r="E50" s="906">
        <v>22</v>
      </c>
      <c r="F50" s="346"/>
      <c r="G50" s="332"/>
      <c r="H50" s="333"/>
      <c r="I50" s="332"/>
      <c r="J50" s="332"/>
      <c r="K50" s="332"/>
      <c r="L50" s="339"/>
    </row>
    <row r="51" spans="1:12" ht="33" customHeight="1">
      <c r="A51" s="339"/>
      <c r="B51" s="349"/>
      <c r="C51" s="350"/>
      <c r="D51" s="350"/>
      <c r="E51" s="913"/>
      <c r="F51" s="338"/>
      <c r="G51" s="330"/>
      <c r="H51" s="333"/>
      <c r="I51" s="330"/>
      <c r="J51" s="330"/>
      <c r="K51" s="331"/>
      <c r="L51" s="339"/>
    </row>
    <row r="52" spans="1:12" ht="33" customHeight="1">
      <c r="A52" s="339"/>
      <c r="B52" s="339"/>
      <c r="C52" s="337"/>
      <c r="D52" s="337"/>
      <c r="E52" s="911"/>
      <c r="F52" s="338"/>
      <c r="G52" s="330"/>
      <c r="H52" s="333"/>
      <c r="I52" s="330"/>
      <c r="J52" s="330"/>
      <c r="K52" s="331"/>
      <c r="L52" s="339"/>
    </row>
    <row r="53" spans="1:12" ht="19.5" customHeight="1">
      <c r="A53" s="339"/>
      <c r="B53" s="900" t="s">
        <v>50</v>
      </c>
      <c r="C53" s="900"/>
      <c r="D53" s="357"/>
      <c r="E53" s="914"/>
      <c r="F53" s="338"/>
      <c r="G53" s="330"/>
      <c r="H53" s="333"/>
      <c r="I53" s="330"/>
      <c r="J53" s="330"/>
      <c r="K53" s="331"/>
      <c r="L53" s="339"/>
    </row>
    <row r="54" spans="1:12" ht="22.5" customHeight="1">
      <c r="A54" s="339"/>
      <c r="B54" s="339"/>
      <c r="C54" s="339"/>
      <c r="D54" s="339"/>
      <c r="E54" s="914"/>
      <c r="F54" s="338"/>
      <c r="G54" s="330"/>
      <c r="H54" s="333"/>
      <c r="I54" s="330"/>
      <c r="J54" s="330"/>
      <c r="K54" s="331"/>
      <c r="L54" s="339"/>
    </row>
    <row r="55" spans="1:12" ht="22.5" customHeight="1">
      <c r="A55" s="339"/>
      <c r="B55" s="901" t="s">
        <v>427</v>
      </c>
      <c r="C55" s="899"/>
      <c r="D55" s="1085">
        <v>42062</v>
      </c>
      <c r="E55" s="1158"/>
      <c r="F55" s="899"/>
      <c r="G55" s="330"/>
      <c r="H55" s="333"/>
      <c r="I55" s="330"/>
      <c r="J55" s="330"/>
      <c r="K55" s="331"/>
      <c r="L55" s="339"/>
    </row>
    <row r="56" spans="1:12" ht="22.5" customHeight="1">
      <c r="A56" s="339"/>
      <c r="B56" s="901" t="s">
        <v>428</v>
      </c>
      <c r="C56" s="423"/>
      <c r="D56" s="1085">
        <v>42062</v>
      </c>
      <c r="E56" s="1158"/>
      <c r="F56" s="424"/>
      <c r="G56" s="330"/>
      <c r="H56" s="333"/>
      <c r="I56" s="330"/>
      <c r="J56" s="330"/>
      <c r="K56" s="331"/>
      <c r="L56" s="339"/>
    </row>
    <row r="57" spans="1:12" s="171" customFormat="1" ht="18" customHeight="1">
      <c r="A57" s="341"/>
      <c r="B57" s="1470"/>
      <c r="C57" s="1470"/>
      <c r="D57" s="1470"/>
      <c r="E57" s="911"/>
      <c r="F57" s="337"/>
      <c r="G57" s="334"/>
      <c r="H57" s="334"/>
      <c r="I57" s="334"/>
      <c r="J57" s="334"/>
      <c r="K57" s="334"/>
      <c r="L57" s="341"/>
    </row>
    <row r="58" spans="1:12" ht="7.5" customHeight="1">
      <c r="A58" s="339"/>
      <c r="B58" s="1470"/>
      <c r="C58" s="1470"/>
      <c r="D58" s="1470"/>
      <c r="E58" s="915"/>
      <c r="F58" s="340"/>
      <c r="G58" s="340"/>
      <c r="H58" s="340"/>
      <c r="I58" s="340"/>
      <c r="J58" s="340"/>
      <c r="K58" s="340"/>
      <c r="L58" s="340"/>
    </row>
    <row r="59" spans="1:12" ht="21" customHeight="1"/>
    <row r="60" spans="1:12" ht="21" customHeight="1">
      <c r="E60" s="166"/>
    </row>
    <row r="61" spans="1:12">
      <c r="E61" s="166"/>
    </row>
    <row r="70" spans="11:12" ht="8.25" customHeight="1"/>
    <row r="72" spans="11:12" ht="9" customHeight="1">
      <c r="L72" s="184"/>
    </row>
    <row r="73" spans="11:12" ht="8.25" customHeight="1">
      <c r="K73" s="1481"/>
      <c r="L73" s="1481"/>
    </row>
    <row r="74" spans="11:12" ht="9.75" customHeight="1"/>
  </sheetData>
  <mergeCells count="30">
    <mergeCell ref="C26:D26"/>
    <mergeCell ref="C18:D18"/>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24:D24"/>
    <mergeCell ref="C19:D19"/>
    <mergeCell ref="C20:D20"/>
    <mergeCell ref="C21:D21"/>
    <mergeCell ref="C22:D22"/>
    <mergeCell ref="C23:D23"/>
    <mergeCell ref="B57:D58"/>
    <mergeCell ref="C34:D34"/>
    <mergeCell ref="C36:D36"/>
    <mergeCell ref="C37:D37"/>
    <mergeCell ref="C27:D27"/>
    <mergeCell ref="C28:D28"/>
    <mergeCell ref="C33:D33"/>
    <mergeCell ref="C32:D32"/>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AE64"/>
  <sheetViews>
    <sheetView zoomScaleNormal="100" workbookViewId="0"/>
  </sheetViews>
  <sheetFormatPr defaultRowHeight="12.75"/>
  <cols>
    <col min="1" max="1" width="1" style="470" customWidth="1"/>
    <col min="2" max="2" width="2.5703125" style="470" customWidth="1"/>
    <col min="3" max="3" width="1" style="470" customWidth="1"/>
    <col min="4" max="4" width="42.28515625" style="470" customWidth="1"/>
    <col min="5" max="5" width="0.28515625" style="470" customWidth="1"/>
    <col min="6" max="6" width="8" style="470" customWidth="1"/>
    <col min="7" max="7" width="11.28515625" style="470" customWidth="1"/>
    <col min="8" max="8" width="8" style="470" customWidth="1"/>
    <col min="9" max="9" width="13.28515625" style="470" customWidth="1"/>
    <col min="10" max="10" width="11.42578125" style="470" customWidth="1"/>
    <col min="11" max="11" width="2.5703125" style="470" customWidth="1"/>
    <col min="12" max="12" width="1" style="470" customWidth="1"/>
    <col min="13" max="16384" width="9.140625" style="470"/>
  </cols>
  <sheetData>
    <row r="1" spans="1:13">
      <c r="A1" s="465"/>
      <c r="B1" s="651"/>
      <c r="C1" s="1601"/>
      <c r="D1" s="1601"/>
      <c r="E1" s="1131"/>
      <c r="F1" s="469"/>
      <c r="G1" s="469"/>
      <c r="H1" s="469"/>
      <c r="I1" s="469"/>
      <c r="J1" s="1602"/>
      <c r="K1" s="1602"/>
      <c r="L1" s="465"/>
    </row>
    <row r="2" spans="1:13" ht="6" customHeight="1">
      <c r="A2" s="465"/>
      <c r="B2" s="1133"/>
      <c r="C2" s="1134"/>
      <c r="D2" s="1134"/>
      <c r="E2" s="1134"/>
      <c r="F2" s="652"/>
      <c r="G2" s="652"/>
      <c r="H2" s="475"/>
      <c r="I2" s="475"/>
      <c r="J2" s="1603" t="s">
        <v>70</v>
      </c>
      <c r="K2" s="475"/>
      <c r="L2" s="465"/>
    </row>
    <row r="3" spans="1:13" ht="13.5" thickBot="1">
      <c r="A3" s="465"/>
      <c r="B3" s="536"/>
      <c r="C3" s="475"/>
      <c r="D3" s="475"/>
      <c r="E3" s="475"/>
      <c r="F3" s="475"/>
      <c r="G3" s="475"/>
      <c r="H3" s="475"/>
      <c r="I3" s="475"/>
      <c r="J3" s="1604"/>
      <c r="K3" s="856"/>
      <c r="L3" s="465"/>
    </row>
    <row r="4" spans="1:13" ht="15" thickBot="1">
      <c r="A4" s="465"/>
      <c r="B4" s="536"/>
      <c r="C4" s="1605" t="s">
        <v>476</v>
      </c>
      <c r="D4" s="1606"/>
      <c r="E4" s="1606"/>
      <c r="F4" s="1606"/>
      <c r="G4" s="1606"/>
      <c r="H4" s="1606"/>
      <c r="I4" s="1606"/>
      <c r="J4" s="1607"/>
      <c r="K4" s="475"/>
      <c r="L4" s="465"/>
      <c r="M4" s="857"/>
    </row>
    <row r="5" spans="1:13" ht="4.5" customHeight="1">
      <c r="A5" s="465"/>
      <c r="B5" s="536"/>
      <c r="C5" s="475"/>
      <c r="D5" s="475"/>
      <c r="E5" s="475"/>
      <c r="F5" s="475"/>
      <c r="G5" s="475"/>
      <c r="H5" s="475"/>
      <c r="I5" s="475"/>
      <c r="J5" s="856"/>
      <c r="K5" s="475"/>
      <c r="L5" s="465"/>
      <c r="M5" s="857"/>
    </row>
    <row r="6" spans="1:13" s="479" customFormat="1" ht="22.5" customHeight="1">
      <c r="A6" s="477"/>
      <c r="B6" s="644"/>
      <c r="C6" s="1609">
        <v>2012</v>
      </c>
      <c r="D6" s="1610"/>
      <c r="E6" s="654"/>
      <c r="F6" s="1597" t="s">
        <v>429</v>
      </c>
      <c r="G6" s="1597"/>
      <c r="H6" s="1596" t="s">
        <v>459</v>
      </c>
      <c r="I6" s="1597"/>
      <c r="J6" s="1598" t="s">
        <v>481</v>
      </c>
      <c r="K6" s="473"/>
      <c r="L6" s="477"/>
      <c r="M6" s="857"/>
    </row>
    <row r="7" spans="1:13" s="479" customFormat="1" ht="32.25" customHeight="1">
      <c r="A7" s="477"/>
      <c r="B7" s="644"/>
      <c r="C7" s="1611"/>
      <c r="D7" s="1612"/>
      <c r="E7" s="654"/>
      <c r="F7" s="1140" t="s">
        <v>458</v>
      </c>
      <c r="G7" s="1140" t="s">
        <v>477</v>
      </c>
      <c r="H7" s="1141" t="s">
        <v>458</v>
      </c>
      <c r="I7" s="1142" t="s">
        <v>478</v>
      </c>
      <c r="J7" s="1599"/>
      <c r="K7" s="473"/>
      <c r="L7" s="477"/>
      <c r="M7" s="857"/>
    </row>
    <row r="8" spans="1:13" s="479" customFormat="1" ht="18.75" customHeight="1">
      <c r="A8" s="477"/>
      <c r="B8" s="644"/>
      <c r="C8" s="1608" t="s">
        <v>68</v>
      </c>
      <c r="D8" s="1608"/>
      <c r="E8" s="1132"/>
      <c r="F8" s="1148">
        <v>49927</v>
      </c>
      <c r="G8" s="1149">
        <v>18.600000000000001</v>
      </c>
      <c r="H8" s="1150">
        <v>948703</v>
      </c>
      <c r="I8" s="1135">
        <v>37</v>
      </c>
      <c r="J8" s="1135">
        <v>33</v>
      </c>
      <c r="K8" s="963"/>
      <c r="L8" s="477"/>
    </row>
    <row r="9" spans="1:13" s="479" customFormat="1" ht="17.25" customHeight="1">
      <c r="A9" s="477"/>
      <c r="B9" s="644"/>
      <c r="C9" s="961" t="s">
        <v>381</v>
      </c>
      <c r="D9" s="962"/>
      <c r="E9" s="962"/>
      <c r="F9" s="1153">
        <v>1207</v>
      </c>
      <c r="G9" s="983">
        <v>10.1</v>
      </c>
      <c r="H9" s="1151">
        <v>10838</v>
      </c>
      <c r="I9" s="1136">
        <v>20.9</v>
      </c>
      <c r="J9" s="1136">
        <v>24.5</v>
      </c>
      <c r="K9" s="963"/>
      <c r="L9" s="477"/>
    </row>
    <row r="10" spans="1:13" s="970" customFormat="1" ht="17.25" customHeight="1">
      <c r="A10" s="967"/>
      <c r="B10" s="968"/>
      <c r="C10" s="961" t="s">
        <v>382</v>
      </c>
      <c r="D10" s="969"/>
      <c r="E10" s="969"/>
      <c r="F10" s="1153">
        <v>192</v>
      </c>
      <c r="G10" s="983">
        <v>31.1</v>
      </c>
      <c r="H10" s="1151">
        <v>3756</v>
      </c>
      <c r="I10" s="1136">
        <v>43.4</v>
      </c>
      <c r="J10" s="1136">
        <v>33.5</v>
      </c>
      <c r="K10" s="645"/>
      <c r="L10" s="967"/>
    </row>
    <row r="11" spans="1:13" s="970" customFormat="1" ht="17.25" customHeight="1">
      <c r="A11" s="967"/>
      <c r="B11" s="968"/>
      <c r="C11" s="961" t="s">
        <v>383</v>
      </c>
      <c r="D11" s="969"/>
      <c r="E11" s="969"/>
      <c r="F11" s="1153">
        <v>6861</v>
      </c>
      <c r="G11" s="983">
        <v>20.9</v>
      </c>
      <c r="H11" s="1151">
        <v>212850</v>
      </c>
      <c r="I11" s="1136">
        <v>37.5</v>
      </c>
      <c r="J11" s="1136">
        <v>36.700000000000003</v>
      </c>
      <c r="K11" s="645"/>
      <c r="L11" s="967"/>
    </row>
    <row r="12" spans="1:13" s="479" customFormat="1" ht="24" customHeight="1">
      <c r="A12" s="477"/>
      <c r="B12" s="644"/>
      <c r="C12" s="971"/>
      <c r="D12" s="964" t="s">
        <v>461</v>
      </c>
      <c r="E12" s="964"/>
      <c r="F12" s="1154">
        <v>1229</v>
      </c>
      <c r="G12" s="984">
        <v>21.8</v>
      </c>
      <c r="H12" s="1152">
        <v>35738</v>
      </c>
      <c r="I12" s="1137">
        <v>40.9</v>
      </c>
      <c r="J12" s="1137">
        <v>26.4</v>
      </c>
      <c r="K12" s="963"/>
      <c r="L12" s="477"/>
    </row>
    <row r="13" spans="1:13" s="479" customFormat="1" ht="24" customHeight="1">
      <c r="A13" s="477"/>
      <c r="B13" s="644"/>
      <c r="C13" s="971"/>
      <c r="D13" s="964" t="s">
        <v>462</v>
      </c>
      <c r="E13" s="964"/>
      <c r="F13" s="1154">
        <v>882</v>
      </c>
      <c r="G13" s="984">
        <v>12.5</v>
      </c>
      <c r="H13" s="1152">
        <v>24605</v>
      </c>
      <c r="I13" s="1137">
        <v>16</v>
      </c>
      <c r="J13" s="1137">
        <v>42.7</v>
      </c>
      <c r="K13" s="963"/>
      <c r="L13" s="477"/>
    </row>
    <row r="14" spans="1:13" s="479" customFormat="1" ht="18" customHeight="1">
      <c r="A14" s="477"/>
      <c r="B14" s="644"/>
      <c r="C14" s="971"/>
      <c r="D14" s="964" t="s">
        <v>463</v>
      </c>
      <c r="E14" s="964"/>
      <c r="F14" s="1154">
        <v>375</v>
      </c>
      <c r="G14" s="984">
        <v>22.2</v>
      </c>
      <c r="H14" s="1152">
        <v>10653</v>
      </c>
      <c r="I14" s="1137">
        <v>45.1</v>
      </c>
      <c r="J14" s="1137">
        <v>31.6</v>
      </c>
      <c r="K14" s="963"/>
      <c r="L14" s="477"/>
    </row>
    <row r="15" spans="1:13" s="479" customFormat="1" ht="24" customHeight="1">
      <c r="A15" s="477"/>
      <c r="B15" s="644"/>
      <c r="C15" s="971"/>
      <c r="D15" s="964" t="s">
        <v>464</v>
      </c>
      <c r="E15" s="964"/>
      <c r="F15" s="1154">
        <v>220</v>
      </c>
      <c r="G15" s="984">
        <v>45.5</v>
      </c>
      <c r="H15" s="1152">
        <v>9011</v>
      </c>
      <c r="I15" s="1137">
        <v>65.5</v>
      </c>
      <c r="J15" s="1137">
        <v>43.5</v>
      </c>
      <c r="K15" s="963"/>
      <c r="L15" s="477"/>
    </row>
    <row r="16" spans="1:13" s="479" customFormat="1" ht="17.25" customHeight="1">
      <c r="A16" s="477"/>
      <c r="B16" s="644"/>
      <c r="C16" s="971"/>
      <c r="D16" s="964" t="s">
        <v>443</v>
      </c>
      <c r="E16" s="964"/>
      <c r="F16" s="1154">
        <v>60</v>
      </c>
      <c r="G16" s="984">
        <v>65.900000000000006</v>
      </c>
      <c r="H16" s="1152">
        <v>4893</v>
      </c>
      <c r="I16" s="1137">
        <v>82.7</v>
      </c>
      <c r="J16" s="1137">
        <v>33.4</v>
      </c>
      <c r="K16" s="963"/>
      <c r="L16" s="477"/>
    </row>
    <row r="17" spans="1:12" s="479" customFormat="1" ht="17.25" customHeight="1">
      <c r="A17" s="477"/>
      <c r="B17" s="644"/>
      <c r="C17" s="971"/>
      <c r="D17" s="964" t="s">
        <v>444</v>
      </c>
      <c r="E17" s="964"/>
      <c r="F17" s="1154">
        <v>318</v>
      </c>
      <c r="G17" s="984">
        <v>43.7</v>
      </c>
      <c r="H17" s="1152">
        <v>14173</v>
      </c>
      <c r="I17" s="1137">
        <v>62.4</v>
      </c>
      <c r="J17" s="1137">
        <v>33.799999999999997</v>
      </c>
      <c r="K17" s="963"/>
      <c r="L17" s="477"/>
    </row>
    <row r="18" spans="1:12" s="479" customFormat="1" ht="17.25" customHeight="1">
      <c r="A18" s="477"/>
      <c r="B18" s="644"/>
      <c r="C18" s="971"/>
      <c r="D18" s="964" t="s">
        <v>445</v>
      </c>
      <c r="E18" s="964"/>
      <c r="F18" s="1154">
        <v>555</v>
      </c>
      <c r="G18" s="984">
        <v>25.6</v>
      </c>
      <c r="H18" s="1152">
        <v>15259</v>
      </c>
      <c r="I18" s="1137">
        <v>42.8</v>
      </c>
      <c r="J18" s="1137">
        <v>32.700000000000003</v>
      </c>
      <c r="K18" s="963"/>
      <c r="L18" s="477"/>
    </row>
    <row r="19" spans="1:12" s="479" customFormat="1" ht="17.25" customHeight="1">
      <c r="A19" s="477"/>
      <c r="B19" s="644"/>
      <c r="C19" s="971"/>
      <c r="D19" s="964" t="s">
        <v>465</v>
      </c>
      <c r="E19" s="964"/>
      <c r="F19" s="1154">
        <v>1373</v>
      </c>
      <c r="G19" s="984">
        <v>23</v>
      </c>
      <c r="H19" s="1152">
        <v>27454</v>
      </c>
      <c r="I19" s="1137">
        <v>37.700000000000003</v>
      </c>
      <c r="J19" s="1137">
        <v>36.4</v>
      </c>
      <c r="K19" s="963"/>
      <c r="L19" s="477"/>
    </row>
    <row r="20" spans="1:12" s="479" customFormat="1" ht="36.75" customHeight="1">
      <c r="A20" s="477"/>
      <c r="B20" s="644"/>
      <c r="C20" s="971"/>
      <c r="D20" s="964" t="s">
        <v>466</v>
      </c>
      <c r="E20" s="964"/>
      <c r="F20" s="1154">
        <v>785</v>
      </c>
      <c r="G20" s="984">
        <v>29.3</v>
      </c>
      <c r="H20" s="1152">
        <v>30920</v>
      </c>
      <c r="I20" s="1137">
        <v>50.3</v>
      </c>
      <c r="J20" s="1137">
        <v>34.6</v>
      </c>
      <c r="K20" s="963"/>
      <c r="L20" s="477"/>
    </row>
    <row r="21" spans="1:12" s="479" customFormat="1" ht="23.25" customHeight="1">
      <c r="A21" s="477"/>
      <c r="B21" s="644"/>
      <c r="C21" s="971"/>
      <c r="D21" s="964" t="s">
        <v>467</v>
      </c>
      <c r="E21" s="964"/>
      <c r="F21" s="1154">
        <v>182</v>
      </c>
      <c r="G21" s="984">
        <v>39.5</v>
      </c>
      <c r="H21" s="1152">
        <v>21498</v>
      </c>
      <c r="I21" s="1137">
        <v>72</v>
      </c>
      <c r="J21" s="1137">
        <v>59.5</v>
      </c>
      <c r="K21" s="963"/>
      <c r="L21" s="477"/>
    </row>
    <row r="22" spans="1:12" s="479" customFormat="1" ht="18" customHeight="1">
      <c r="A22" s="477"/>
      <c r="B22" s="644"/>
      <c r="C22" s="971"/>
      <c r="D22" s="977" t="s">
        <v>457</v>
      </c>
      <c r="E22" s="964"/>
      <c r="F22" s="1154">
        <v>882</v>
      </c>
      <c r="G22" s="984">
        <v>15.1</v>
      </c>
      <c r="H22" s="1152">
        <v>18646</v>
      </c>
      <c r="I22" s="1137">
        <v>30.9</v>
      </c>
      <c r="J22" s="1137">
        <v>31.9</v>
      </c>
      <c r="K22" s="963"/>
      <c r="L22" s="477"/>
    </row>
    <row r="23" spans="1:12" s="975" customFormat="1" ht="18" customHeight="1">
      <c r="A23" s="972"/>
      <c r="B23" s="973"/>
      <c r="C23" s="961" t="s">
        <v>468</v>
      </c>
      <c r="D23" s="964"/>
      <c r="E23" s="964"/>
      <c r="F23" s="1155">
        <v>105</v>
      </c>
      <c r="G23" s="1138">
        <v>57.1</v>
      </c>
      <c r="H23" s="1151">
        <v>5709</v>
      </c>
      <c r="I23" s="1136">
        <v>82.9</v>
      </c>
      <c r="J23" s="1136">
        <v>28.5</v>
      </c>
      <c r="K23" s="974"/>
      <c r="L23" s="972"/>
    </row>
    <row r="24" spans="1:12" s="975" customFormat="1" ht="18" customHeight="1">
      <c r="A24" s="972"/>
      <c r="B24" s="973"/>
      <c r="C24" s="961" t="s">
        <v>384</v>
      </c>
      <c r="D24" s="964"/>
      <c r="E24" s="964"/>
      <c r="F24" s="1155">
        <v>309</v>
      </c>
      <c r="G24" s="1138">
        <v>49.5</v>
      </c>
      <c r="H24" s="1151">
        <v>13648</v>
      </c>
      <c r="I24" s="1136">
        <v>67.099999999999994</v>
      </c>
      <c r="J24" s="1136">
        <v>26.4</v>
      </c>
      <c r="K24" s="974"/>
      <c r="L24" s="972"/>
    </row>
    <row r="25" spans="1:12" s="975" customFormat="1" ht="18" customHeight="1">
      <c r="A25" s="972"/>
      <c r="B25" s="973"/>
      <c r="C25" s="961" t="s">
        <v>385</v>
      </c>
      <c r="D25" s="964"/>
      <c r="E25" s="964"/>
      <c r="F25" s="1155">
        <v>4572</v>
      </c>
      <c r="G25" s="1138">
        <v>15.3</v>
      </c>
      <c r="H25" s="1151">
        <v>55350</v>
      </c>
      <c r="I25" s="1136">
        <v>25.7</v>
      </c>
      <c r="J25" s="1136">
        <v>31</v>
      </c>
      <c r="K25" s="974"/>
      <c r="L25" s="972"/>
    </row>
    <row r="26" spans="1:12" s="975" customFormat="1" ht="18" customHeight="1">
      <c r="A26" s="972"/>
      <c r="B26" s="973"/>
      <c r="C26" s="978" t="s">
        <v>386</v>
      </c>
      <c r="D26" s="977"/>
      <c r="E26" s="977"/>
      <c r="F26" s="1155">
        <v>12622</v>
      </c>
      <c r="G26" s="1138">
        <v>16.899999999999999</v>
      </c>
      <c r="H26" s="1151">
        <v>202611</v>
      </c>
      <c r="I26" s="1136">
        <v>39.6</v>
      </c>
      <c r="J26" s="1136">
        <v>31.8</v>
      </c>
      <c r="K26" s="974"/>
      <c r="L26" s="972"/>
    </row>
    <row r="27" spans="1:12" s="975" customFormat="1" ht="22.5" customHeight="1">
      <c r="A27" s="972"/>
      <c r="B27" s="973"/>
      <c r="C27" s="976"/>
      <c r="D27" s="977" t="s">
        <v>469</v>
      </c>
      <c r="E27" s="977"/>
      <c r="F27" s="1156">
        <v>2271</v>
      </c>
      <c r="G27" s="1139">
        <v>18.8</v>
      </c>
      <c r="H27" s="1152">
        <v>19369</v>
      </c>
      <c r="I27" s="1137">
        <v>29.1</v>
      </c>
      <c r="J27" s="1137">
        <v>36</v>
      </c>
      <c r="K27" s="974"/>
      <c r="L27" s="972"/>
    </row>
    <row r="28" spans="1:12" s="975" customFormat="1" ht="17.25" customHeight="1">
      <c r="A28" s="972"/>
      <c r="B28" s="973"/>
      <c r="C28" s="976"/>
      <c r="D28" s="977" t="s">
        <v>471</v>
      </c>
      <c r="E28" s="977"/>
      <c r="F28" s="1156">
        <v>4079</v>
      </c>
      <c r="G28" s="1139">
        <v>19.3</v>
      </c>
      <c r="H28" s="1152">
        <v>52147</v>
      </c>
      <c r="I28" s="1137">
        <v>32</v>
      </c>
      <c r="J28" s="1137">
        <v>33.799999999999997</v>
      </c>
      <c r="K28" s="974"/>
      <c r="L28" s="972"/>
    </row>
    <row r="29" spans="1:12" s="975" customFormat="1" ht="17.25" customHeight="1">
      <c r="A29" s="972"/>
      <c r="B29" s="973"/>
      <c r="C29" s="976"/>
      <c r="D29" s="977" t="s">
        <v>470</v>
      </c>
      <c r="E29" s="977"/>
      <c r="F29" s="1156">
        <v>6272</v>
      </c>
      <c r="G29" s="1139">
        <v>15.1</v>
      </c>
      <c r="H29" s="1152">
        <v>131095</v>
      </c>
      <c r="I29" s="1137">
        <v>46.6</v>
      </c>
      <c r="J29" s="1137">
        <v>30.5</v>
      </c>
      <c r="K29" s="974"/>
      <c r="L29" s="972"/>
    </row>
    <row r="30" spans="1:12" s="975" customFormat="1" ht="17.25" customHeight="1">
      <c r="A30" s="972"/>
      <c r="B30" s="973"/>
      <c r="C30" s="978" t="s">
        <v>387</v>
      </c>
      <c r="D30" s="979"/>
      <c r="E30" s="979"/>
      <c r="F30" s="1155">
        <v>2228</v>
      </c>
      <c r="G30" s="1138">
        <v>20.399999999999999</v>
      </c>
      <c r="H30" s="1151">
        <v>53333</v>
      </c>
      <c r="I30" s="1136">
        <v>42.1</v>
      </c>
      <c r="J30" s="1136">
        <v>29</v>
      </c>
      <c r="K30" s="974"/>
      <c r="L30" s="972"/>
    </row>
    <row r="31" spans="1:12" s="975" customFormat="1" ht="17.25" customHeight="1">
      <c r="A31" s="972"/>
      <c r="B31" s="973"/>
      <c r="C31" s="978" t="s">
        <v>388</v>
      </c>
      <c r="D31" s="965"/>
      <c r="E31" s="965"/>
      <c r="F31" s="1155">
        <v>3538</v>
      </c>
      <c r="G31" s="1138">
        <v>11.6</v>
      </c>
      <c r="H31" s="1151">
        <v>49796</v>
      </c>
      <c r="I31" s="1136">
        <v>27.4</v>
      </c>
      <c r="J31" s="1136">
        <v>30.2</v>
      </c>
      <c r="K31" s="974"/>
      <c r="L31" s="972"/>
    </row>
    <row r="32" spans="1:12" s="975" customFormat="1" ht="17.25" customHeight="1">
      <c r="A32" s="972"/>
      <c r="B32" s="973"/>
      <c r="C32" s="978" t="s">
        <v>472</v>
      </c>
      <c r="D32" s="965"/>
      <c r="E32" s="965"/>
      <c r="F32" s="1155">
        <v>1069</v>
      </c>
      <c r="G32" s="1138">
        <v>26.1</v>
      </c>
      <c r="H32" s="1151">
        <v>34221</v>
      </c>
      <c r="I32" s="1136">
        <v>51.3</v>
      </c>
      <c r="J32" s="1136">
        <v>35.1</v>
      </c>
      <c r="K32" s="974"/>
      <c r="L32" s="972"/>
    </row>
    <row r="33" spans="1:31" s="975" customFormat="1" ht="17.25" customHeight="1">
      <c r="A33" s="972"/>
      <c r="B33" s="973"/>
      <c r="C33" s="978" t="s">
        <v>389</v>
      </c>
      <c r="D33" s="980"/>
      <c r="E33" s="980"/>
      <c r="F33" s="1155">
        <v>1114</v>
      </c>
      <c r="G33" s="1138">
        <v>32.200000000000003</v>
      </c>
      <c r="H33" s="1151">
        <v>64711</v>
      </c>
      <c r="I33" s="1136">
        <v>77.099999999999994</v>
      </c>
      <c r="J33" s="1136">
        <v>33.4</v>
      </c>
      <c r="K33" s="974"/>
      <c r="L33" s="972">
        <v>607</v>
      </c>
    </row>
    <row r="34" spans="1:31" s="975" customFormat="1" ht="17.25" customHeight="1">
      <c r="A34" s="972"/>
      <c r="B34" s="973"/>
      <c r="C34" s="978" t="s">
        <v>390</v>
      </c>
      <c r="D34" s="981"/>
      <c r="E34" s="981"/>
      <c r="F34" s="1155">
        <v>796</v>
      </c>
      <c r="G34" s="1138">
        <v>12.8</v>
      </c>
      <c r="H34" s="1151">
        <v>3423</v>
      </c>
      <c r="I34" s="1136">
        <v>18</v>
      </c>
      <c r="J34" s="1136">
        <v>24</v>
      </c>
      <c r="K34" s="974"/>
      <c r="L34" s="972"/>
    </row>
    <row r="35" spans="1:31" s="975" customFormat="1" ht="17.25" customHeight="1">
      <c r="A35" s="972"/>
      <c r="B35" s="973"/>
      <c r="C35" s="961" t="s">
        <v>473</v>
      </c>
      <c r="D35" s="982"/>
      <c r="E35" s="982"/>
      <c r="F35" s="1155">
        <v>6353</v>
      </c>
      <c r="G35" s="1138">
        <v>30.9</v>
      </c>
      <c r="H35" s="1151">
        <v>43072</v>
      </c>
      <c r="I35" s="1136">
        <v>38.5</v>
      </c>
      <c r="J35" s="1136">
        <v>36.4</v>
      </c>
      <c r="K35" s="974"/>
      <c r="L35" s="972"/>
    </row>
    <row r="36" spans="1:31" s="975" customFormat="1" ht="17.25" customHeight="1">
      <c r="A36" s="972"/>
      <c r="B36" s="973"/>
      <c r="C36" s="961" t="s">
        <v>474</v>
      </c>
      <c r="D36" s="966"/>
      <c r="E36" s="966"/>
      <c r="F36" s="1155">
        <v>1585</v>
      </c>
      <c r="G36" s="1138">
        <v>22.1</v>
      </c>
      <c r="H36" s="1151">
        <v>81058</v>
      </c>
      <c r="I36" s="1136">
        <v>36.9</v>
      </c>
      <c r="J36" s="1136">
        <v>36</v>
      </c>
      <c r="K36" s="974"/>
      <c r="L36" s="972"/>
    </row>
    <row r="37" spans="1:31" s="975" customFormat="1" ht="17.25" customHeight="1">
      <c r="A37" s="972"/>
      <c r="B37" s="973"/>
      <c r="C37" s="961" t="s">
        <v>460</v>
      </c>
      <c r="D37" s="125"/>
      <c r="E37" s="966"/>
      <c r="F37" s="1155">
        <v>158</v>
      </c>
      <c r="G37" s="1138">
        <v>24.8</v>
      </c>
      <c r="H37" s="1151">
        <v>3413</v>
      </c>
      <c r="I37" s="1136">
        <v>32.200000000000003</v>
      </c>
      <c r="J37" s="1136">
        <v>42.3</v>
      </c>
      <c r="K37" s="974"/>
      <c r="L37" s="972"/>
      <c r="M37" s="1143"/>
      <c r="N37" s="1143"/>
      <c r="O37" s="1143"/>
      <c r="P37" s="1143"/>
      <c r="Q37" s="1143"/>
      <c r="R37" s="1143"/>
      <c r="S37" s="1143"/>
      <c r="T37" s="1143"/>
      <c r="U37" s="1143"/>
      <c r="V37" s="1143"/>
      <c r="W37" s="1143"/>
      <c r="X37" s="1143"/>
      <c r="Y37" s="1143"/>
      <c r="Z37" s="1143"/>
      <c r="AA37" s="1143"/>
      <c r="AB37" s="1143"/>
      <c r="AC37" s="1143"/>
      <c r="AD37" s="1143"/>
      <c r="AE37" s="1143"/>
    </row>
    <row r="38" spans="1:31" s="975" customFormat="1" ht="17.25" customHeight="1">
      <c r="A38" s="972"/>
      <c r="B38" s="973"/>
      <c r="C38" s="978" t="s">
        <v>391</v>
      </c>
      <c r="D38" s="964"/>
      <c r="E38" s="964"/>
      <c r="F38" s="1155">
        <v>1013</v>
      </c>
      <c r="G38" s="1138">
        <v>28.4</v>
      </c>
      <c r="H38" s="1151">
        <v>19444</v>
      </c>
      <c r="I38" s="1136">
        <v>37.200000000000003</v>
      </c>
      <c r="J38" s="1136">
        <v>32.4</v>
      </c>
      <c r="K38" s="974"/>
      <c r="L38" s="972"/>
      <c r="M38" s="1143"/>
      <c r="N38" s="1143"/>
      <c r="O38" s="1143"/>
      <c r="P38" s="1143"/>
      <c r="Q38" s="1143"/>
      <c r="R38" s="1143"/>
      <c r="S38" s="1143"/>
      <c r="T38" s="1143"/>
      <c r="U38" s="1143"/>
      <c r="V38" s="1143"/>
      <c r="W38" s="1143"/>
      <c r="X38" s="1143"/>
      <c r="Y38" s="1143"/>
      <c r="Z38" s="1143"/>
      <c r="AA38" s="1143"/>
      <c r="AB38" s="1143"/>
      <c r="AC38" s="1143"/>
      <c r="AD38" s="1143"/>
      <c r="AE38" s="1143"/>
    </row>
    <row r="39" spans="1:31" s="975" customFormat="1" ht="17.25" customHeight="1">
      <c r="A39" s="972"/>
      <c r="B39" s="973"/>
      <c r="C39" s="978" t="s">
        <v>392</v>
      </c>
      <c r="D39" s="964"/>
      <c r="E39" s="964"/>
      <c r="F39" s="1155">
        <v>3595</v>
      </c>
      <c r="G39" s="1138">
        <v>25.2</v>
      </c>
      <c r="H39" s="1151">
        <v>70757</v>
      </c>
      <c r="I39" s="1136">
        <v>32.5</v>
      </c>
      <c r="J39" s="1136">
        <v>28.3</v>
      </c>
      <c r="K39" s="974"/>
      <c r="L39" s="972"/>
      <c r="M39" s="1143"/>
      <c r="N39" s="1143"/>
      <c r="O39" s="1143"/>
      <c r="P39" s="1143"/>
      <c r="Q39" s="1143"/>
      <c r="R39" s="1143"/>
      <c r="S39" s="1143"/>
      <c r="T39" s="1143"/>
      <c r="U39" s="1143"/>
      <c r="V39" s="1143"/>
      <c r="W39" s="1143"/>
      <c r="X39" s="1143"/>
      <c r="Y39" s="1143"/>
      <c r="Z39" s="1143"/>
      <c r="AA39" s="1143"/>
      <c r="AB39" s="1143"/>
      <c r="AC39" s="1143"/>
      <c r="AD39" s="1143"/>
      <c r="AE39" s="1143"/>
    </row>
    <row r="40" spans="1:31" s="975" customFormat="1" ht="17.25" customHeight="1">
      <c r="A40" s="972"/>
      <c r="B40" s="973"/>
      <c r="C40" s="978" t="s">
        <v>475</v>
      </c>
      <c r="D40" s="962"/>
      <c r="E40" s="962"/>
      <c r="F40" s="1155">
        <v>424</v>
      </c>
      <c r="G40" s="1138">
        <v>14.9</v>
      </c>
      <c r="H40" s="1151">
        <v>4538</v>
      </c>
      <c r="I40" s="1136">
        <v>21.8</v>
      </c>
      <c r="J40" s="1136">
        <v>24.3</v>
      </c>
      <c r="K40" s="974"/>
      <c r="L40" s="972"/>
      <c r="M40" s="1143"/>
      <c r="N40" s="1143"/>
      <c r="O40" s="1143"/>
      <c r="P40" s="1143"/>
      <c r="Q40" s="1143"/>
      <c r="R40" s="1143"/>
      <c r="S40" s="1143"/>
      <c r="T40" s="1143"/>
      <c r="U40" s="1143"/>
      <c r="V40" s="1143"/>
      <c r="W40" s="1143"/>
      <c r="X40" s="1143"/>
      <c r="Y40" s="1143"/>
      <c r="Z40" s="1143"/>
      <c r="AA40" s="1143"/>
      <c r="AB40" s="1143"/>
      <c r="AC40" s="1143"/>
      <c r="AD40" s="1143"/>
      <c r="AE40" s="1143"/>
    </row>
    <row r="41" spans="1:31" s="975" customFormat="1" ht="17.25" customHeight="1">
      <c r="A41" s="972"/>
      <c r="B41" s="973"/>
      <c r="C41" s="978" t="s">
        <v>393</v>
      </c>
      <c r="D41" s="962"/>
      <c r="E41" s="962"/>
      <c r="F41" s="1155">
        <v>2182</v>
      </c>
      <c r="G41" s="1138">
        <v>16.5</v>
      </c>
      <c r="H41" s="1151">
        <v>16069</v>
      </c>
      <c r="I41" s="1136">
        <v>22.9</v>
      </c>
      <c r="J41" s="1136">
        <v>32.299999999999997</v>
      </c>
      <c r="K41" s="974"/>
      <c r="L41" s="972"/>
      <c r="M41" s="1143"/>
      <c r="N41" s="1143"/>
      <c r="O41" s="1143"/>
      <c r="P41" s="1143"/>
      <c r="Q41" s="1143"/>
      <c r="R41" s="1143"/>
      <c r="S41" s="1143"/>
      <c r="T41" s="1143"/>
      <c r="U41" s="1143"/>
      <c r="V41" s="1143"/>
      <c r="W41" s="1143"/>
      <c r="X41" s="1143"/>
      <c r="Y41" s="1143"/>
      <c r="Z41" s="1143"/>
      <c r="AA41" s="1143"/>
      <c r="AB41" s="1143"/>
      <c r="AC41" s="1143"/>
      <c r="AD41" s="1143"/>
      <c r="AE41" s="1143"/>
    </row>
    <row r="42" spans="1:31" s="659" customFormat="1" ht="17.25" customHeight="1">
      <c r="A42" s="972"/>
      <c r="B42" s="973"/>
      <c r="C42" s="978" t="s">
        <v>446</v>
      </c>
      <c r="D42" s="962"/>
      <c r="E42" s="962"/>
      <c r="F42" s="1157">
        <v>4</v>
      </c>
      <c r="G42" s="1138">
        <v>50</v>
      </c>
      <c r="H42" s="1151">
        <v>6</v>
      </c>
      <c r="I42" s="1136">
        <v>10.7</v>
      </c>
      <c r="J42" s="1136">
        <v>94.5</v>
      </c>
      <c r="K42" s="974"/>
      <c r="L42" s="972"/>
      <c r="M42" s="1144"/>
      <c r="N42" s="1144"/>
      <c r="O42" s="1144"/>
      <c r="P42" s="1144"/>
      <c r="Q42" s="1144"/>
      <c r="R42" s="1144"/>
      <c r="S42" s="1144"/>
      <c r="T42" s="1144"/>
      <c r="U42" s="1144"/>
      <c r="V42" s="1144"/>
      <c r="W42" s="1144"/>
      <c r="X42" s="1144"/>
      <c r="Y42" s="1144"/>
      <c r="Z42" s="1144"/>
      <c r="AA42" s="1144"/>
      <c r="AB42" s="1144"/>
      <c r="AC42" s="1144"/>
      <c r="AD42" s="1144"/>
      <c r="AE42" s="1144"/>
    </row>
    <row r="43" spans="1:31" s="500" customFormat="1" ht="13.5" customHeight="1">
      <c r="A43" s="656"/>
      <c r="B43" s="657"/>
      <c r="C43" s="670" t="s">
        <v>479</v>
      </c>
      <c r="D43" s="671"/>
      <c r="E43" s="671"/>
      <c r="F43" s="672"/>
      <c r="G43" s="672"/>
      <c r="H43" s="672"/>
      <c r="I43" s="672"/>
      <c r="J43" s="673"/>
      <c r="K43" s="658"/>
      <c r="L43" s="656"/>
      <c r="M43" s="663"/>
      <c r="N43" s="663"/>
      <c r="O43" s="663"/>
      <c r="P43" s="663"/>
      <c r="Q43" s="663"/>
      <c r="R43" s="663"/>
      <c r="S43" s="663"/>
      <c r="T43" s="663"/>
      <c r="U43" s="663"/>
      <c r="V43" s="663"/>
      <c r="W43" s="663"/>
      <c r="X43" s="663"/>
      <c r="Y43" s="663"/>
      <c r="Z43" s="663"/>
      <c r="AA43" s="663"/>
      <c r="AB43" s="663"/>
      <c r="AC43" s="663"/>
      <c r="AD43" s="663"/>
      <c r="AE43" s="663"/>
    </row>
    <row r="44" spans="1:31" s="125" customFormat="1" ht="39" customHeight="1">
      <c r="A44" s="4"/>
      <c r="B44" s="271"/>
      <c r="C44" s="1578" t="s">
        <v>480</v>
      </c>
      <c r="D44" s="1578"/>
      <c r="E44" s="1578"/>
      <c r="F44" s="1578"/>
      <c r="G44" s="1578"/>
      <c r="H44" s="1578"/>
      <c r="I44" s="1578"/>
      <c r="J44" s="1578"/>
      <c r="K44" s="1578"/>
      <c r="L44" s="189"/>
      <c r="M44" s="190"/>
      <c r="N44" s="190"/>
      <c r="O44" s="190"/>
      <c r="P44" s="190"/>
      <c r="Q44" s="190"/>
      <c r="R44" s="190"/>
      <c r="S44" s="1145"/>
      <c r="T44" s="70"/>
      <c r="U44" s="70"/>
      <c r="V44" s="70"/>
      <c r="W44" s="1146"/>
      <c r="X44" s="70"/>
      <c r="Y44" s="70"/>
      <c r="Z44" s="70"/>
      <c r="AA44" s="70"/>
      <c r="AB44" s="70"/>
      <c r="AC44" s="70"/>
      <c r="AD44" s="70"/>
      <c r="AE44" s="70"/>
    </row>
    <row r="45" spans="1:31" s="500" customFormat="1" ht="13.5" customHeight="1">
      <c r="A45" s="496"/>
      <c r="B45" s="662">
        <v>12</v>
      </c>
      <c r="C45" s="1600">
        <v>42036</v>
      </c>
      <c r="D45" s="1600"/>
      <c r="E45" s="1130"/>
      <c r="F45" s="189"/>
      <c r="G45" s="189"/>
      <c r="H45" s="189"/>
      <c r="I45" s="189"/>
      <c r="J45" s="189"/>
      <c r="K45" s="661"/>
      <c r="L45" s="496"/>
      <c r="M45" s="663"/>
      <c r="N45" s="663"/>
      <c r="O45" s="663"/>
      <c r="P45" s="663"/>
      <c r="Q45" s="663"/>
      <c r="R45" s="663"/>
      <c r="S45" s="663"/>
      <c r="T45" s="663"/>
      <c r="U45" s="663"/>
      <c r="V45" s="663"/>
      <c r="W45" s="663"/>
      <c r="X45" s="663"/>
      <c r="Y45" s="663"/>
      <c r="Z45" s="663"/>
      <c r="AA45" s="663"/>
      <c r="AB45" s="663"/>
      <c r="AC45" s="663"/>
      <c r="AD45" s="663"/>
      <c r="AE45" s="663"/>
    </row>
    <row r="46" spans="1:31">
      <c r="A46" s="663"/>
      <c r="B46" s="664"/>
      <c r="C46" s="665"/>
      <c r="D46" s="190"/>
      <c r="E46" s="190"/>
      <c r="F46" s="190"/>
      <c r="G46" s="190"/>
      <c r="H46" s="190"/>
      <c r="I46" s="190"/>
      <c r="J46" s="190"/>
      <c r="K46" s="666"/>
      <c r="L46" s="663"/>
      <c r="M46" s="592"/>
      <c r="N46" s="495"/>
      <c r="O46" s="495"/>
      <c r="P46" s="495"/>
      <c r="Q46" s="495"/>
      <c r="R46" s="495"/>
      <c r="S46" s="495"/>
      <c r="T46" s="495"/>
      <c r="U46" s="495"/>
      <c r="V46" s="495"/>
      <c r="W46" s="495"/>
      <c r="X46" s="495"/>
      <c r="Y46" s="495"/>
      <c r="Z46" s="495"/>
      <c r="AA46" s="495"/>
      <c r="AB46" s="495"/>
      <c r="AC46" s="495"/>
      <c r="AD46" s="495"/>
      <c r="AE46" s="495"/>
    </row>
    <row r="47" spans="1:31">
      <c r="A47" s="495"/>
      <c r="B47" s="495"/>
      <c r="C47" s="495"/>
      <c r="D47" s="495"/>
      <c r="E47" s="495"/>
      <c r="F47" s="667"/>
      <c r="G47" s="667"/>
      <c r="H47" s="667"/>
      <c r="I47" s="667"/>
      <c r="J47" s="859"/>
      <c r="K47" s="592"/>
      <c r="L47" s="668"/>
      <c r="M47" s="592"/>
      <c r="N47" s="495"/>
      <c r="O47" s="495"/>
      <c r="P47" s="495"/>
      <c r="Q47" s="495"/>
      <c r="R47" s="495"/>
      <c r="S47" s="495"/>
      <c r="T47" s="495"/>
      <c r="U47" s="495"/>
      <c r="V47" s="495"/>
      <c r="W47" s="495"/>
      <c r="X47" s="495"/>
      <c r="Y47" s="495"/>
      <c r="Z47" s="495"/>
      <c r="AA47" s="495"/>
      <c r="AB47" s="495"/>
      <c r="AC47" s="495"/>
      <c r="AD47" s="495"/>
      <c r="AE47" s="495"/>
    </row>
    <row r="48" spans="1:31">
      <c r="J48" s="592"/>
      <c r="K48" s="592"/>
      <c r="L48" s="592"/>
      <c r="M48" s="592"/>
      <c r="N48" s="1147"/>
      <c r="O48" s="495"/>
      <c r="P48" s="495"/>
      <c r="Q48" s="495"/>
      <c r="R48" s="495"/>
      <c r="S48" s="495"/>
      <c r="T48" s="495"/>
      <c r="U48" s="495"/>
      <c r="V48" s="495"/>
      <c r="W48" s="495"/>
      <c r="X48" s="495"/>
      <c r="Y48" s="495"/>
      <c r="Z48" s="495"/>
      <c r="AA48" s="495"/>
      <c r="AB48" s="495"/>
      <c r="AC48" s="495"/>
      <c r="AD48" s="495"/>
      <c r="AE48" s="495"/>
    </row>
    <row r="49" spans="7:31">
      <c r="J49" s="592"/>
      <c r="K49" s="592"/>
      <c r="L49" s="592"/>
      <c r="M49" s="592"/>
      <c r="N49" s="495"/>
      <c r="O49" s="495"/>
      <c r="P49" s="495"/>
      <c r="Q49" s="495"/>
      <c r="R49" s="495"/>
      <c r="S49" s="495"/>
      <c r="T49" s="495"/>
      <c r="U49" s="495"/>
      <c r="V49" s="495"/>
      <c r="W49" s="495"/>
      <c r="X49" s="495"/>
      <c r="Y49" s="495"/>
      <c r="Z49" s="495"/>
      <c r="AA49" s="495"/>
      <c r="AB49" s="495"/>
      <c r="AC49" s="495"/>
      <c r="AD49" s="495"/>
      <c r="AE49" s="495"/>
    </row>
    <row r="50" spans="7:31">
      <c r="J50" s="592"/>
      <c r="K50" s="592"/>
      <c r="L50" s="592"/>
      <c r="M50" s="592"/>
      <c r="N50" s="495"/>
      <c r="O50" s="495"/>
      <c r="P50" s="495"/>
      <c r="Q50" s="495"/>
      <c r="R50" s="495"/>
      <c r="S50" s="495"/>
      <c r="T50" s="495"/>
      <c r="U50" s="495"/>
      <c r="V50" s="495"/>
      <c r="W50" s="495"/>
      <c r="X50" s="495"/>
      <c r="Y50" s="495"/>
      <c r="Z50" s="495"/>
      <c r="AA50" s="495"/>
      <c r="AB50" s="495"/>
      <c r="AC50" s="495"/>
      <c r="AD50" s="495"/>
      <c r="AE50" s="495"/>
    </row>
    <row r="51" spans="7:31">
      <c r="J51" s="592"/>
      <c r="K51" s="592"/>
      <c r="L51" s="592"/>
      <c r="M51" s="592"/>
      <c r="N51" s="495"/>
      <c r="O51" s="495"/>
      <c r="P51" s="495"/>
      <c r="Q51" s="495"/>
      <c r="R51" s="495"/>
      <c r="S51" s="495"/>
      <c r="T51" s="495"/>
      <c r="U51" s="495"/>
      <c r="V51" s="495"/>
      <c r="W51" s="495"/>
      <c r="X51" s="495"/>
      <c r="Y51" s="495"/>
      <c r="Z51" s="495"/>
      <c r="AA51" s="495"/>
      <c r="AB51" s="495"/>
      <c r="AC51" s="495"/>
      <c r="AD51" s="495"/>
      <c r="AE51" s="495"/>
    </row>
    <row r="52" spans="7:31">
      <c r="J52" s="592"/>
      <c r="K52" s="592"/>
      <c r="L52" s="592"/>
      <c r="M52" s="592"/>
    </row>
    <row r="53" spans="7:31">
      <c r="J53" s="592"/>
      <c r="K53" s="592"/>
      <c r="L53" s="592"/>
      <c r="M53" s="592"/>
    </row>
    <row r="54" spans="7:31">
      <c r="J54" s="860"/>
      <c r="K54" s="592"/>
      <c r="L54" s="592"/>
      <c r="M54" s="592"/>
    </row>
    <row r="55" spans="7:31">
      <c r="J55" s="592"/>
      <c r="K55" s="592"/>
      <c r="L55" s="592"/>
      <c r="M55" s="592"/>
    </row>
    <row r="56" spans="7:31">
      <c r="J56" s="592"/>
      <c r="K56" s="592"/>
      <c r="L56" s="592"/>
      <c r="M56" s="592"/>
    </row>
    <row r="57" spans="7:31">
      <c r="J57" s="592"/>
      <c r="K57" s="592"/>
      <c r="L57" s="592"/>
      <c r="M57" s="592"/>
    </row>
    <row r="58" spans="7:31">
      <c r="J58" s="592"/>
      <c r="K58" s="592"/>
      <c r="L58" s="592"/>
    </row>
    <row r="64" spans="7:31">
      <c r="G64" s="475"/>
    </row>
  </sheetData>
  <mergeCells count="11">
    <mergeCell ref="C44:K44"/>
    <mergeCell ref="H6:I6"/>
    <mergeCell ref="J6:J7"/>
    <mergeCell ref="C45:D45"/>
    <mergeCell ref="C1:D1"/>
    <mergeCell ref="J1:K1"/>
    <mergeCell ref="J2:J3"/>
    <mergeCell ref="C4:J4"/>
    <mergeCell ref="C8:D8"/>
    <mergeCell ref="F6:G6"/>
    <mergeCell ref="C6: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J78"/>
  <sheetViews>
    <sheetView workbookViewId="0"/>
  </sheetViews>
  <sheetFormatPr defaultRowHeight="12.75"/>
  <cols>
    <col min="1" max="1" width="1" style="212" customWidth="1"/>
    <col min="2" max="2" width="2.42578125" style="212" customWidth="1"/>
    <col min="3" max="3" width="2" style="212" customWidth="1"/>
    <col min="4" max="4" width="20.42578125" style="212" customWidth="1"/>
    <col min="5" max="6" width="7.7109375" style="212" customWidth="1"/>
    <col min="7" max="9" width="8.28515625" style="212" customWidth="1"/>
    <col min="10" max="13" width="7.7109375" style="212" customWidth="1"/>
    <col min="14" max="14" width="2.5703125" style="212" customWidth="1"/>
    <col min="15" max="15" width="1" style="212" customWidth="1"/>
    <col min="16" max="16" width="7" style="212" bestFit="1" customWidth="1"/>
    <col min="17" max="17" width="8.140625" style="212" customWidth="1"/>
    <col min="18" max="18" width="9.140625" style="212"/>
    <col min="19" max="19" width="10" style="212" bestFit="1" customWidth="1"/>
    <col min="20" max="20" width="9.140625" style="212"/>
    <col min="21" max="21" width="10" style="212" bestFit="1" customWidth="1"/>
    <col min="22" max="22" width="9.140625" style="212"/>
    <col min="23" max="23" width="10" style="212" bestFit="1" customWidth="1"/>
    <col min="24" max="220" width="9.140625" style="212"/>
    <col min="221" max="221" width="1" style="212" customWidth="1"/>
    <col min="222" max="222" width="2.42578125" style="212" customWidth="1"/>
    <col min="223" max="223" width="2" style="212" customWidth="1"/>
    <col min="224" max="224" width="24.42578125" style="212" customWidth="1"/>
    <col min="225" max="227" width="3.85546875" style="212" customWidth="1"/>
    <col min="228" max="228" width="4" style="212" customWidth="1"/>
    <col min="229" max="229" width="4.140625" style="212" customWidth="1"/>
    <col min="230" max="232" width="3.85546875" style="212" customWidth="1"/>
    <col min="233" max="234" width="4.140625" style="212" customWidth="1"/>
    <col min="235" max="238" width="3.85546875" style="212" customWidth="1"/>
    <col min="239" max="239" width="4.28515625" style="212" customWidth="1"/>
    <col min="240" max="240" width="4.140625" style="212" customWidth="1"/>
    <col min="241" max="242" width="3.85546875" style="212" customWidth="1"/>
    <col min="243" max="243" width="2.5703125" style="212" customWidth="1"/>
    <col min="244" max="244" width="1" style="212" customWidth="1"/>
    <col min="245" max="248" width="0" style="212" hidden="1" customWidth="1"/>
    <col min="249" max="265" width="5.28515625" style="212" customWidth="1"/>
    <col min="266" max="476" width="9.140625" style="212"/>
    <col min="477" max="477" width="1" style="212" customWidth="1"/>
    <col min="478" max="478" width="2.42578125" style="212" customWidth="1"/>
    <col min="479" max="479" width="2" style="212" customWidth="1"/>
    <col min="480" max="480" width="24.42578125" style="212" customWidth="1"/>
    <col min="481" max="483" width="3.85546875" style="212" customWidth="1"/>
    <col min="484" max="484" width="4" style="212" customWidth="1"/>
    <col min="485" max="485" width="4.140625" style="212" customWidth="1"/>
    <col min="486" max="488" width="3.85546875" style="212" customWidth="1"/>
    <col min="489" max="490" width="4.140625" style="212" customWidth="1"/>
    <col min="491" max="494" width="3.85546875" style="212" customWidth="1"/>
    <col min="495" max="495" width="4.28515625" style="212" customWidth="1"/>
    <col min="496" max="496" width="4.140625" style="212" customWidth="1"/>
    <col min="497" max="498" width="3.85546875" style="212" customWidth="1"/>
    <col min="499" max="499" width="2.5703125" style="212" customWidth="1"/>
    <col min="500" max="500" width="1" style="212" customWidth="1"/>
    <col min="501" max="504" width="0" style="212" hidden="1" customWidth="1"/>
    <col min="505" max="521" width="5.28515625" style="212" customWidth="1"/>
    <col min="522" max="732" width="9.140625" style="212"/>
    <col min="733" max="733" width="1" style="212" customWidth="1"/>
    <col min="734" max="734" width="2.42578125" style="212" customWidth="1"/>
    <col min="735" max="735" width="2" style="212" customWidth="1"/>
    <col min="736" max="736" width="24.42578125" style="212" customWidth="1"/>
    <col min="737" max="739" width="3.85546875" style="212" customWidth="1"/>
    <col min="740" max="740" width="4" style="212" customWidth="1"/>
    <col min="741" max="741" width="4.140625" style="212" customWidth="1"/>
    <col min="742" max="744" width="3.85546875" style="212" customWidth="1"/>
    <col min="745" max="746" width="4.140625" style="212" customWidth="1"/>
    <col min="747" max="750" width="3.85546875" style="212" customWidth="1"/>
    <col min="751" max="751" width="4.28515625" style="212" customWidth="1"/>
    <col min="752" max="752" width="4.140625" style="212" customWidth="1"/>
    <col min="753" max="754" width="3.85546875" style="212" customWidth="1"/>
    <col min="755" max="755" width="2.5703125" style="212" customWidth="1"/>
    <col min="756" max="756" width="1" style="212" customWidth="1"/>
    <col min="757" max="760" width="0" style="212" hidden="1" customWidth="1"/>
    <col min="761" max="777" width="5.28515625" style="212" customWidth="1"/>
    <col min="778" max="988" width="9.140625" style="212"/>
    <col min="989" max="989" width="1" style="212" customWidth="1"/>
    <col min="990" max="990" width="2.42578125" style="212" customWidth="1"/>
    <col min="991" max="991" width="2" style="212" customWidth="1"/>
    <col min="992" max="992" width="24.42578125" style="212" customWidth="1"/>
    <col min="993" max="995" width="3.85546875" style="212" customWidth="1"/>
    <col min="996" max="996" width="4" style="212" customWidth="1"/>
    <col min="997" max="997" width="4.140625" style="212" customWidth="1"/>
    <col min="998" max="1000" width="3.85546875" style="212" customWidth="1"/>
    <col min="1001" max="1002" width="4.140625" style="212" customWidth="1"/>
    <col min="1003" max="1006" width="3.85546875" style="212" customWidth="1"/>
    <col min="1007" max="1007" width="4.28515625" style="212" customWidth="1"/>
    <col min="1008" max="1008" width="4.140625" style="212" customWidth="1"/>
    <col min="1009" max="1010" width="3.85546875" style="212" customWidth="1"/>
    <col min="1011" max="1011" width="2.5703125" style="212" customWidth="1"/>
    <col min="1012" max="1012" width="1" style="212" customWidth="1"/>
    <col min="1013" max="1016" width="0" style="212" hidden="1" customWidth="1"/>
    <col min="1017" max="1033" width="5.28515625" style="212" customWidth="1"/>
    <col min="1034" max="1244" width="9.140625" style="212"/>
    <col min="1245" max="1245" width="1" style="212" customWidth="1"/>
    <col min="1246" max="1246" width="2.42578125" style="212" customWidth="1"/>
    <col min="1247" max="1247" width="2" style="212" customWidth="1"/>
    <col min="1248" max="1248" width="24.42578125" style="212" customWidth="1"/>
    <col min="1249" max="1251" width="3.85546875" style="212" customWidth="1"/>
    <col min="1252" max="1252" width="4" style="212" customWidth="1"/>
    <col min="1253" max="1253" width="4.140625" style="212" customWidth="1"/>
    <col min="1254" max="1256" width="3.85546875" style="212" customWidth="1"/>
    <col min="1257" max="1258" width="4.140625" style="212" customWidth="1"/>
    <col min="1259" max="1262" width="3.85546875" style="212" customWidth="1"/>
    <col min="1263" max="1263" width="4.28515625" style="212" customWidth="1"/>
    <col min="1264" max="1264" width="4.140625" style="212" customWidth="1"/>
    <col min="1265" max="1266" width="3.85546875" style="212" customWidth="1"/>
    <col min="1267" max="1267" width="2.5703125" style="212" customWidth="1"/>
    <col min="1268" max="1268" width="1" style="212" customWidth="1"/>
    <col min="1269" max="1272" width="0" style="212" hidden="1" customWidth="1"/>
    <col min="1273" max="1289" width="5.28515625" style="212" customWidth="1"/>
    <col min="1290" max="1500" width="9.140625" style="212"/>
    <col min="1501" max="1501" width="1" style="212" customWidth="1"/>
    <col min="1502" max="1502" width="2.42578125" style="212" customWidth="1"/>
    <col min="1503" max="1503" width="2" style="212" customWidth="1"/>
    <col min="1504" max="1504" width="24.42578125" style="212" customWidth="1"/>
    <col min="1505" max="1507" width="3.85546875" style="212" customWidth="1"/>
    <col min="1508" max="1508" width="4" style="212" customWidth="1"/>
    <col min="1509" max="1509" width="4.140625" style="212" customWidth="1"/>
    <col min="1510" max="1512" width="3.85546875" style="212" customWidth="1"/>
    <col min="1513" max="1514" width="4.140625" style="212" customWidth="1"/>
    <col min="1515" max="1518" width="3.85546875" style="212" customWidth="1"/>
    <col min="1519" max="1519" width="4.28515625" style="212" customWidth="1"/>
    <col min="1520" max="1520" width="4.140625" style="212" customWidth="1"/>
    <col min="1521" max="1522" width="3.85546875" style="212" customWidth="1"/>
    <col min="1523" max="1523" width="2.5703125" style="212" customWidth="1"/>
    <col min="1524" max="1524" width="1" style="212" customWidth="1"/>
    <col min="1525" max="1528" width="0" style="212" hidden="1" customWidth="1"/>
    <col min="1529" max="1545" width="5.28515625" style="212" customWidth="1"/>
    <col min="1546" max="1756" width="9.140625" style="212"/>
    <col min="1757" max="1757" width="1" style="212" customWidth="1"/>
    <col min="1758" max="1758" width="2.42578125" style="212" customWidth="1"/>
    <col min="1759" max="1759" width="2" style="212" customWidth="1"/>
    <col min="1760" max="1760" width="24.42578125" style="212" customWidth="1"/>
    <col min="1761" max="1763" width="3.85546875" style="212" customWidth="1"/>
    <col min="1764" max="1764" width="4" style="212" customWidth="1"/>
    <col min="1765" max="1765" width="4.140625" style="212" customWidth="1"/>
    <col min="1766" max="1768" width="3.85546875" style="212" customWidth="1"/>
    <col min="1769" max="1770" width="4.140625" style="212" customWidth="1"/>
    <col min="1771" max="1774" width="3.85546875" style="212" customWidth="1"/>
    <col min="1775" max="1775" width="4.28515625" style="212" customWidth="1"/>
    <col min="1776" max="1776" width="4.140625" style="212" customWidth="1"/>
    <col min="1777" max="1778" width="3.85546875" style="212" customWidth="1"/>
    <col min="1779" max="1779" width="2.5703125" style="212" customWidth="1"/>
    <col min="1780" max="1780" width="1" style="212" customWidth="1"/>
    <col min="1781" max="1784" width="0" style="212" hidden="1" customWidth="1"/>
    <col min="1785" max="1801" width="5.28515625" style="212" customWidth="1"/>
    <col min="1802" max="2012" width="9.140625" style="212"/>
    <col min="2013" max="2013" width="1" style="212" customWidth="1"/>
    <col min="2014" max="2014" width="2.42578125" style="212" customWidth="1"/>
    <col min="2015" max="2015" width="2" style="212" customWidth="1"/>
    <col min="2016" max="2016" width="24.42578125" style="212" customWidth="1"/>
    <col min="2017" max="2019" width="3.85546875" style="212" customWidth="1"/>
    <col min="2020" max="2020" width="4" style="212" customWidth="1"/>
    <col min="2021" max="2021" width="4.140625" style="212" customWidth="1"/>
    <col min="2022" max="2024" width="3.85546875" style="212" customWidth="1"/>
    <col min="2025" max="2026" width="4.140625" style="212" customWidth="1"/>
    <col min="2027" max="2030" width="3.85546875" style="212" customWidth="1"/>
    <col min="2031" max="2031" width="4.28515625" style="212" customWidth="1"/>
    <col min="2032" max="2032" width="4.140625" style="212" customWidth="1"/>
    <col min="2033" max="2034" width="3.85546875" style="212" customWidth="1"/>
    <col min="2035" max="2035" width="2.5703125" style="212" customWidth="1"/>
    <col min="2036" max="2036" width="1" style="212" customWidth="1"/>
    <col min="2037" max="2040" width="0" style="212" hidden="1" customWidth="1"/>
    <col min="2041" max="2057" width="5.28515625" style="212" customWidth="1"/>
    <col min="2058" max="2268" width="9.140625" style="212"/>
    <col min="2269" max="2269" width="1" style="212" customWidth="1"/>
    <col min="2270" max="2270" width="2.42578125" style="212" customWidth="1"/>
    <col min="2271" max="2271" width="2" style="212" customWidth="1"/>
    <col min="2272" max="2272" width="24.42578125" style="212" customWidth="1"/>
    <col min="2273" max="2275" width="3.85546875" style="212" customWidth="1"/>
    <col min="2276" max="2276" width="4" style="212" customWidth="1"/>
    <col min="2277" max="2277" width="4.140625" style="212" customWidth="1"/>
    <col min="2278" max="2280" width="3.85546875" style="212" customWidth="1"/>
    <col min="2281" max="2282" width="4.140625" style="212" customWidth="1"/>
    <col min="2283" max="2286" width="3.85546875" style="212" customWidth="1"/>
    <col min="2287" max="2287" width="4.28515625" style="212" customWidth="1"/>
    <col min="2288" max="2288" width="4.140625" style="212" customWidth="1"/>
    <col min="2289" max="2290" width="3.85546875" style="212" customWidth="1"/>
    <col min="2291" max="2291" width="2.5703125" style="212" customWidth="1"/>
    <col min="2292" max="2292" width="1" style="212" customWidth="1"/>
    <col min="2293" max="2296" width="0" style="212" hidden="1" customWidth="1"/>
    <col min="2297" max="2313" width="5.28515625" style="212" customWidth="1"/>
    <col min="2314" max="2524" width="9.140625" style="212"/>
    <col min="2525" max="2525" width="1" style="212" customWidth="1"/>
    <col min="2526" max="2526" width="2.42578125" style="212" customWidth="1"/>
    <col min="2527" max="2527" width="2" style="212" customWidth="1"/>
    <col min="2528" max="2528" width="24.42578125" style="212" customWidth="1"/>
    <col min="2529" max="2531" width="3.85546875" style="212" customWidth="1"/>
    <col min="2532" max="2532" width="4" style="212" customWidth="1"/>
    <col min="2533" max="2533" width="4.140625" style="212" customWidth="1"/>
    <col min="2534" max="2536" width="3.85546875" style="212" customWidth="1"/>
    <col min="2537" max="2538" width="4.140625" style="212" customWidth="1"/>
    <col min="2539" max="2542" width="3.85546875" style="212" customWidth="1"/>
    <col min="2543" max="2543" width="4.28515625" style="212" customWidth="1"/>
    <col min="2544" max="2544" width="4.140625" style="212" customWidth="1"/>
    <col min="2545" max="2546" width="3.85546875" style="212" customWidth="1"/>
    <col min="2547" max="2547" width="2.5703125" style="212" customWidth="1"/>
    <col min="2548" max="2548" width="1" style="212" customWidth="1"/>
    <col min="2549" max="2552" width="0" style="212" hidden="1" customWidth="1"/>
    <col min="2553" max="2569" width="5.28515625" style="212" customWidth="1"/>
    <col min="2570" max="2780" width="9.140625" style="212"/>
    <col min="2781" max="2781" width="1" style="212" customWidth="1"/>
    <col min="2782" max="2782" width="2.42578125" style="212" customWidth="1"/>
    <col min="2783" max="2783" width="2" style="212" customWidth="1"/>
    <col min="2784" max="2784" width="24.42578125" style="212" customWidth="1"/>
    <col min="2785" max="2787" width="3.85546875" style="212" customWidth="1"/>
    <col min="2788" max="2788" width="4" style="212" customWidth="1"/>
    <col min="2789" max="2789" width="4.140625" style="212" customWidth="1"/>
    <col min="2790" max="2792" width="3.85546875" style="212" customWidth="1"/>
    <col min="2793" max="2794" width="4.140625" style="212" customWidth="1"/>
    <col min="2795" max="2798" width="3.85546875" style="212" customWidth="1"/>
    <col min="2799" max="2799" width="4.28515625" style="212" customWidth="1"/>
    <col min="2800" max="2800" width="4.140625" style="212" customWidth="1"/>
    <col min="2801" max="2802" width="3.85546875" style="212" customWidth="1"/>
    <col min="2803" max="2803" width="2.5703125" style="212" customWidth="1"/>
    <col min="2804" max="2804" width="1" style="212" customWidth="1"/>
    <col min="2805" max="2808" width="0" style="212" hidden="1" customWidth="1"/>
    <col min="2809" max="2825" width="5.28515625" style="212" customWidth="1"/>
    <col min="2826" max="3036" width="9.140625" style="212"/>
    <col min="3037" max="3037" width="1" style="212" customWidth="1"/>
    <col min="3038" max="3038" width="2.42578125" style="212" customWidth="1"/>
    <col min="3039" max="3039" width="2" style="212" customWidth="1"/>
    <col min="3040" max="3040" width="24.42578125" style="212" customWidth="1"/>
    <col min="3041" max="3043" width="3.85546875" style="212" customWidth="1"/>
    <col min="3044" max="3044" width="4" style="212" customWidth="1"/>
    <col min="3045" max="3045" width="4.140625" style="212" customWidth="1"/>
    <col min="3046" max="3048" width="3.85546875" style="212" customWidth="1"/>
    <col min="3049" max="3050" width="4.140625" style="212" customWidth="1"/>
    <col min="3051" max="3054" width="3.85546875" style="212" customWidth="1"/>
    <col min="3055" max="3055" width="4.28515625" style="212" customWidth="1"/>
    <col min="3056" max="3056" width="4.140625" style="212" customWidth="1"/>
    <col min="3057" max="3058" width="3.85546875" style="212" customWidth="1"/>
    <col min="3059" max="3059" width="2.5703125" style="212" customWidth="1"/>
    <col min="3060" max="3060" width="1" style="212" customWidth="1"/>
    <col min="3061" max="3064" width="0" style="212" hidden="1" customWidth="1"/>
    <col min="3065" max="3081" width="5.28515625" style="212" customWidth="1"/>
    <col min="3082" max="3292" width="9.140625" style="212"/>
    <col min="3293" max="3293" width="1" style="212" customWidth="1"/>
    <col min="3294" max="3294" width="2.42578125" style="212" customWidth="1"/>
    <col min="3295" max="3295" width="2" style="212" customWidth="1"/>
    <col min="3296" max="3296" width="24.42578125" style="212" customWidth="1"/>
    <col min="3297" max="3299" width="3.85546875" style="212" customWidth="1"/>
    <col min="3300" max="3300" width="4" style="212" customWidth="1"/>
    <col min="3301" max="3301" width="4.140625" style="212" customWidth="1"/>
    <col min="3302" max="3304" width="3.85546875" style="212" customWidth="1"/>
    <col min="3305" max="3306" width="4.140625" style="212" customWidth="1"/>
    <col min="3307" max="3310" width="3.85546875" style="212" customWidth="1"/>
    <col min="3311" max="3311" width="4.28515625" style="212" customWidth="1"/>
    <col min="3312" max="3312" width="4.140625" style="212" customWidth="1"/>
    <col min="3313" max="3314" width="3.85546875" style="212" customWidth="1"/>
    <col min="3315" max="3315" width="2.5703125" style="212" customWidth="1"/>
    <col min="3316" max="3316" width="1" style="212" customWidth="1"/>
    <col min="3317" max="3320" width="0" style="212" hidden="1" customWidth="1"/>
    <col min="3321" max="3337" width="5.28515625" style="212" customWidth="1"/>
    <col min="3338" max="3548" width="9.140625" style="212"/>
    <col min="3549" max="3549" width="1" style="212" customWidth="1"/>
    <col min="3550" max="3550" width="2.42578125" style="212" customWidth="1"/>
    <col min="3551" max="3551" width="2" style="212" customWidth="1"/>
    <col min="3552" max="3552" width="24.42578125" style="212" customWidth="1"/>
    <col min="3553" max="3555" width="3.85546875" style="212" customWidth="1"/>
    <col min="3556" max="3556" width="4" style="212" customWidth="1"/>
    <col min="3557" max="3557" width="4.140625" style="212" customWidth="1"/>
    <col min="3558" max="3560" width="3.85546875" style="212" customWidth="1"/>
    <col min="3561" max="3562" width="4.140625" style="212" customWidth="1"/>
    <col min="3563" max="3566" width="3.85546875" style="212" customWidth="1"/>
    <col min="3567" max="3567" width="4.28515625" style="212" customWidth="1"/>
    <col min="3568" max="3568" width="4.140625" style="212" customWidth="1"/>
    <col min="3569" max="3570" width="3.85546875" style="212" customWidth="1"/>
    <col min="3571" max="3571" width="2.5703125" style="212" customWidth="1"/>
    <col min="3572" max="3572" width="1" style="212" customWidth="1"/>
    <col min="3573" max="3576" width="0" style="212" hidden="1" customWidth="1"/>
    <col min="3577" max="3593" width="5.28515625" style="212" customWidth="1"/>
    <col min="3594" max="3804" width="9.140625" style="212"/>
    <col min="3805" max="3805" width="1" style="212" customWidth="1"/>
    <col min="3806" max="3806" width="2.42578125" style="212" customWidth="1"/>
    <col min="3807" max="3807" width="2" style="212" customWidth="1"/>
    <col min="3808" max="3808" width="24.42578125" style="212" customWidth="1"/>
    <col min="3809" max="3811" width="3.85546875" style="212" customWidth="1"/>
    <col min="3812" max="3812" width="4" style="212" customWidth="1"/>
    <col min="3813" max="3813" width="4.140625" style="212" customWidth="1"/>
    <col min="3814" max="3816" width="3.85546875" style="212" customWidth="1"/>
    <col min="3817" max="3818" width="4.140625" style="212" customWidth="1"/>
    <col min="3819" max="3822" width="3.85546875" style="212" customWidth="1"/>
    <col min="3823" max="3823" width="4.28515625" style="212" customWidth="1"/>
    <col min="3824" max="3824" width="4.140625" style="212" customWidth="1"/>
    <col min="3825" max="3826" width="3.85546875" style="212" customWidth="1"/>
    <col min="3827" max="3827" width="2.5703125" style="212" customWidth="1"/>
    <col min="3828" max="3828" width="1" style="212" customWidth="1"/>
    <col min="3829" max="3832" width="0" style="212" hidden="1" customWidth="1"/>
    <col min="3833" max="3849" width="5.28515625" style="212" customWidth="1"/>
    <col min="3850" max="4060" width="9.140625" style="212"/>
    <col min="4061" max="4061" width="1" style="212" customWidth="1"/>
    <col min="4062" max="4062" width="2.42578125" style="212" customWidth="1"/>
    <col min="4063" max="4063" width="2" style="212" customWidth="1"/>
    <col min="4064" max="4064" width="24.42578125" style="212" customWidth="1"/>
    <col min="4065" max="4067" width="3.85546875" style="212" customWidth="1"/>
    <col min="4068" max="4068" width="4" style="212" customWidth="1"/>
    <col min="4069" max="4069" width="4.140625" style="212" customWidth="1"/>
    <col min="4070" max="4072" width="3.85546875" style="212" customWidth="1"/>
    <col min="4073" max="4074" width="4.140625" style="212" customWidth="1"/>
    <col min="4075" max="4078" width="3.85546875" style="212" customWidth="1"/>
    <col min="4079" max="4079" width="4.28515625" style="212" customWidth="1"/>
    <col min="4080" max="4080" width="4.140625" style="212" customWidth="1"/>
    <col min="4081" max="4082" width="3.85546875" style="212" customWidth="1"/>
    <col min="4083" max="4083" width="2.5703125" style="212" customWidth="1"/>
    <col min="4084" max="4084" width="1" style="212" customWidth="1"/>
    <col min="4085" max="4088" width="0" style="212" hidden="1" customWidth="1"/>
    <col min="4089" max="4105" width="5.28515625" style="212" customWidth="1"/>
    <col min="4106" max="4316" width="9.140625" style="212"/>
    <col min="4317" max="4317" width="1" style="212" customWidth="1"/>
    <col min="4318" max="4318" width="2.42578125" style="212" customWidth="1"/>
    <col min="4319" max="4319" width="2" style="212" customWidth="1"/>
    <col min="4320" max="4320" width="24.42578125" style="212" customWidth="1"/>
    <col min="4321" max="4323" width="3.85546875" style="212" customWidth="1"/>
    <col min="4324" max="4324" width="4" style="212" customWidth="1"/>
    <col min="4325" max="4325" width="4.140625" style="212" customWidth="1"/>
    <col min="4326" max="4328" width="3.85546875" style="212" customWidth="1"/>
    <col min="4329" max="4330" width="4.140625" style="212" customWidth="1"/>
    <col min="4331" max="4334" width="3.85546875" style="212" customWidth="1"/>
    <col min="4335" max="4335" width="4.28515625" style="212" customWidth="1"/>
    <col min="4336" max="4336" width="4.140625" style="212" customWidth="1"/>
    <col min="4337" max="4338" width="3.85546875" style="212" customWidth="1"/>
    <col min="4339" max="4339" width="2.5703125" style="212" customWidth="1"/>
    <col min="4340" max="4340" width="1" style="212" customWidth="1"/>
    <col min="4341" max="4344" width="0" style="212" hidden="1" customWidth="1"/>
    <col min="4345" max="4361" width="5.28515625" style="212" customWidth="1"/>
    <col min="4362" max="4572" width="9.140625" style="212"/>
    <col min="4573" max="4573" width="1" style="212" customWidth="1"/>
    <col min="4574" max="4574" width="2.42578125" style="212" customWidth="1"/>
    <col min="4575" max="4575" width="2" style="212" customWidth="1"/>
    <col min="4576" max="4576" width="24.42578125" style="212" customWidth="1"/>
    <col min="4577" max="4579" width="3.85546875" style="212" customWidth="1"/>
    <col min="4580" max="4580" width="4" style="212" customWidth="1"/>
    <col min="4581" max="4581" width="4.140625" style="212" customWidth="1"/>
    <col min="4582" max="4584" width="3.85546875" style="212" customWidth="1"/>
    <col min="4585" max="4586" width="4.140625" style="212" customWidth="1"/>
    <col min="4587" max="4590" width="3.85546875" style="212" customWidth="1"/>
    <col min="4591" max="4591" width="4.28515625" style="212" customWidth="1"/>
    <col min="4592" max="4592" width="4.140625" style="212" customWidth="1"/>
    <col min="4593" max="4594" width="3.85546875" style="212" customWidth="1"/>
    <col min="4595" max="4595" width="2.5703125" style="212" customWidth="1"/>
    <col min="4596" max="4596" width="1" style="212" customWidth="1"/>
    <col min="4597" max="4600" width="0" style="212" hidden="1" customWidth="1"/>
    <col min="4601" max="4617" width="5.28515625" style="212" customWidth="1"/>
    <col min="4618" max="4828" width="9.140625" style="212"/>
    <col min="4829" max="4829" width="1" style="212" customWidth="1"/>
    <col min="4830" max="4830" width="2.42578125" style="212" customWidth="1"/>
    <col min="4831" max="4831" width="2" style="212" customWidth="1"/>
    <col min="4832" max="4832" width="24.42578125" style="212" customWidth="1"/>
    <col min="4833" max="4835" width="3.85546875" style="212" customWidth="1"/>
    <col min="4836" max="4836" width="4" style="212" customWidth="1"/>
    <col min="4837" max="4837" width="4.140625" style="212" customWidth="1"/>
    <col min="4838" max="4840" width="3.85546875" style="212" customWidth="1"/>
    <col min="4841" max="4842" width="4.140625" style="212" customWidth="1"/>
    <col min="4843" max="4846" width="3.85546875" style="212" customWidth="1"/>
    <col min="4847" max="4847" width="4.28515625" style="212" customWidth="1"/>
    <col min="4848" max="4848" width="4.140625" style="212" customWidth="1"/>
    <col min="4849" max="4850" width="3.85546875" style="212" customWidth="1"/>
    <col min="4851" max="4851" width="2.5703125" style="212" customWidth="1"/>
    <col min="4852" max="4852" width="1" style="212" customWidth="1"/>
    <col min="4853" max="4856" width="0" style="212" hidden="1" customWidth="1"/>
    <col min="4857" max="4873" width="5.28515625" style="212" customWidth="1"/>
    <col min="4874" max="5084" width="9.140625" style="212"/>
    <col min="5085" max="5085" width="1" style="212" customWidth="1"/>
    <col min="5086" max="5086" width="2.42578125" style="212" customWidth="1"/>
    <col min="5087" max="5087" width="2" style="212" customWidth="1"/>
    <col min="5088" max="5088" width="24.42578125" style="212" customWidth="1"/>
    <col min="5089" max="5091" width="3.85546875" style="212" customWidth="1"/>
    <col min="5092" max="5092" width="4" style="212" customWidth="1"/>
    <col min="5093" max="5093" width="4.140625" style="212" customWidth="1"/>
    <col min="5094" max="5096" width="3.85546875" style="212" customWidth="1"/>
    <col min="5097" max="5098" width="4.140625" style="212" customWidth="1"/>
    <col min="5099" max="5102" width="3.85546875" style="212" customWidth="1"/>
    <col min="5103" max="5103" width="4.28515625" style="212" customWidth="1"/>
    <col min="5104" max="5104" width="4.140625" style="212" customWidth="1"/>
    <col min="5105" max="5106" width="3.85546875" style="212" customWidth="1"/>
    <col min="5107" max="5107" width="2.5703125" style="212" customWidth="1"/>
    <col min="5108" max="5108" width="1" style="212" customWidth="1"/>
    <col min="5109" max="5112" width="0" style="212" hidden="1" customWidth="1"/>
    <col min="5113" max="5129" width="5.28515625" style="212" customWidth="1"/>
    <col min="5130" max="5340" width="9.140625" style="212"/>
    <col min="5341" max="5341" width="1" style="212" customWidth="1"/>
    <col min="5342" max="5342" width="2.42578125" style="212" customWidth="1"/>
    <col min="5343" max="5343" width="2" style="212" customWidth="1"/>
    <col min="5344" max="5344" width="24.42578125" style="212" customWidth="1"/>
    <col min="5345" max="5347" width="3.85546875" style="212" customWidth="1"/>
    <col min="5348" max="5348" width="4" style="212" customWidth="1"/>
    <col min="5349" max="5349" width="4.140625" style="212" customWidth="1"/>
    <col min="5350" max="5352" width="3.85546875" style="212" customWidth="1"/>
    <col min="5353" max="5354" width="4.140625" style="212" customWidth="1"/>
    <col min="5355" max="5358" width="3.85546875" style="212" customWidth="1"/>
    <col min="5359" max="5359" width="4.28515625" style="212" customWidth="1"/>
    <col min="5360" max="5360" width="4.140625" style="212" customWidth="1"/>
    <col min="5361" max="5362" width="3.85546875" style="212" customWidth="1"/>
    <col min="5363" max="5363" width="2.5703125" style="212" customWidth="1"/>
    <col min="5364" max="5364" width="1" style="212" customWidth="1"/>
    <col min="5365" max="5368" width="0" style="212" hidden="1" customWidth="1"/>
    <col min="5369" max="5385" width="5.28515625" style="212" customWidth="1"/>
    <col min="5386" max="5596" width="9.140625" style="212"/>
    <col min="5597" max="5597" width="1" style="212" customWidth="1"/>
    <col min="5598" max="5598" width="2.42578125" style="212" customWidth="1"/>
    <col min="5599" max="5599" width="2" style="212" customWidth="1"/>
    <col min="5600" max="5600" width="24.42578125" style="212" customWidth="1"/>
    <col min="5601" max="5603" width="3.85546875" style="212" customWidth="1"/>
    <col min="5604" max="5604" width="4" style="212" customWidth="1"/>
    <col min="5605" max="5605" width="4.140625" style="212" customWidth="1"/>
    <col min="5606" max="5608" width="3.85546875" style="212" customWidth="1"/>
    <col min="5609" max="5610" width="4.140625" style="212" customWidth="1"/>
    <col min="5611" max="5614" width="3.85546875" style="212" customWidth="1"/>
    <col min="5615" max="5615" width="4.28515625" style="212" customWidth="1"/>
    <col min="5616" max="5616" width="4.140625" style="212" customWidth="1"/>
    <col min="5617" max="5618" width="3.85546875" style="212" customWidth="1"/>
    <col min="5619" max="5619" width="2.5703125" style="212" customWidth="1"/>
    <col min="5620" max="5620" width="1" style="212" customWidth="1"/>
    <col min="5621" max="5624" width="0" style="212" hidden="1" customWidth="1"/>
    <col min="5625" max="5641" width="5.28515625" style="212" customWidth="1"/>
    <col min="5642" max="5852" width="9.140625" style="212"/>
    <col min="5853" max="5853" width="1" style="212" customWidth="1"/>
    <col min="5854" max="5854" width="2.42578125" style="212" customWidth="1"/>
    <col min="5855" max="5855" width="2" style="212" customWidth="1"/>
    <col min="5856" max="5856" width="24.42578125" style="212" customWidth="1"/>
    <col min="5857" max="5859" width="3.85546875" style="212" customWidth="1"/>
    <col min="5860" max="5860" width="4" style="212" customWidth="1"/>
    <col min="5861" max="5861" width="4.140625" style="212" customWidth="1"/>
    <col min="5862" max="5864" width="3.85546875" style="212" customWidth="1"/>
    <col min="5865" max="5866" width="4.140625" style="212" customWidth="1"/>
    <col min="5867" max="5870" width="3.85546875" style="212" customWidth="1"/>
    <col min="5871" max="5871" width="4.28515625" style="212" customWidth="1"/>
    <col min="5872" max="5872" width="4.140625" style="212" customWidth="1"/>
    <col min="5873" max="5874" width="3.85546875" style="212" customWidth="1"/>
    <col min="5875" max="5875" width="2.5703125" style="212" customWidth="1"/>
    <col min="5876" max="5876" width="1" style="212" customWidth="1"/>
    <col min="5877" max="5880" width="0" style="212" hidden="1" customWidth="1"/>
    <col min="5881" max="5897" width="5.28515625" style="212" customWidth="1"/>
    <col min="5898" max="6108" width="9.140625" style="212"/>
    <col min="6109" max="6109" width="1" style="212" customWidth="1"/>
    <col min="6110" max="6110" width="2.42578125" style="212" customWidth="1"/>
    <col min="6111" max="6111" width="2" style="212" customWidth="1"/>
    <col min="6112" max="6112" width="24.42578125" style="212" customWidth="1"/>
    <col min="6113" max="6115" width="3.85546875" style="212" customWidth="1"/>
    <col min="6116" max="6116" width="4" style="212" customWidth="1"/>
    <col min="6117" max="6117" width="4.140625" style="212" customWidth="1"/>
    <col min="6118" max="6120" width="3.85546875" style="212" customWidth="1"/>
    <col min="6121" max="6122" width="4.140625" style="212" customWidth="1"/>
    <col min="6123" max="6126" width="3.85546875" style="212" customWidth="1"/>
    <col min="6127" max="6127" width="4.28515625" style="212" customWidth="1"/>
    <col min="6128" max="6128" width="4.140625" style="212" customWidth="1"/>
    <col min="6129" max="6130" width="3.85546875" style="212" customWidth="1"/>
    <col min="6131" max="6131" width="2.5703125" style="212" customWidth="1"/>
    <col min="6132" max="6132" width="1" style="212" customWidth="1"/>
    <col min="6133" max="6136" width="0" style="212" hidden="1" customWidth="1"/>
    <col min="6137" max="6153" width="5.28515625" style="212" customWidth="1"/>
    <col min="6154" max="6364" width="9.140625" style="212"/>
    <col min="6365" max="6365" width="1" style="212" customWidth="1"/>
    <col min="6366" max="6366" width="2.42578125" style="212" customWidth="1"/>
    <col min="6367" max="6367" width="2" style="212" customWidth="1"/>
    <col min="6368" max="6368" width="24.42578125" style="212" customWidth="1"/>
    <col min="6369" max="6371" width="3.85546875" style="212" customWidth="1"/>
    <col min="6372" max="6372" width="4" style="212" customWidth="1"/>
    <col min="6373" max="6373" width="4.140625" style="212" customWidth="1"/>
    <col min="6374" max="6376" width="3.85546875" style="212" customWidth="1"/>
    <col min="6377" max="6378" width="4.140625" style="212" customWidth="1"/>
    <col min="6379" max="6382" width="3.85546875" style="212" customWidth="1"/>
    <col min="6383" max="6383" width="4.28515625" style="212" customWidth="1"/>
    <col min="6384" max="6384" width="4.140625" style="212" customWidth="1"/>
    <col min="6385" max="6386" width="3.85546875" style="212" customWidth="1"/>
    <col min="6387" max="6387" width="2.5703125" style="212" customWidth="1"/>
    <col min="6388" max="6388" width="1" style="212" customWidth="1"/>
    <col min="6389" max="6392" width="0" style="212" hidden="1" customWidth="1"/>
    <col min="6393" max="6409" width="5.28515625" style="212" customWidth="1"/>
    <col min="6410" max="6620" width="9.140625" style="212"/>
    <col min="6621" max="6621" width="1" style="212" customWidth="1"/>
    <col min="6622" max="6622" width="2.42578125" style="212" customWidth="1"/>
    <col min="6623" max="6623" width="2" style="212" customWidth="1"/>
    <col min="6624" max="6624" width="24.42578125" style="212" customWidth="1"/>
    <col min="6625" max="6627" width="3.85546875" style="212" customWidth="1"/>
    <col min="6628" max="6628" width="4" style="212" customWidth="1"/>
    <col min="6629" max="6629" width="4.140625" style="212" customWidth="1"/>
    <col min="6630" max="6632" width="3.85546875" style="212" customWidth="1"/>
    <col min="6633" max="6634" width="4.140625" style="212" customWidth="1"/>
    <col min="6635" max="6638" width="3.85546875" style="212" customWidth="1"/>
    <col min="6639" max="6639" width="4.28515625" style="212" customWidth="1"/>
    <col min="6640" max="6640" width="4.140625" style="212" customWidth="1"/>
    <col min="6641" max="6642" width="3.85546875" style="212" customWidth="1"/>
    <col min="6643" max="6643" width="2.5703125" style="212" customWidth="1"/>
    <col min="6644" max="6644" width="1" style="212" customWidth="1"/>
    <col min="6645" max="6648" width="0" style="212" hidden="1" customWidth="1"/>
    <col min="6649" max="6665" width="5.28515625" style="212" customWidth="1"/>
    <col min="6666" max="6876" width="9.140625" style="212"/>
    <col min="6877" max="6877" width="1" style="212" customWidth="1"/>
    <col min="6878" max="6878" width="2.42578125" style="212" customWidth="1"/>
    <col min="6879" max="6879" width="2" style="212" customWidth="1"/>
    <col min="6880" max="6880" width="24.42578125" style="212" customWidth="1"/>
    <col min="6881" max="6883" width="3.85546875" style="212" customWidth="1"/>
    <col min="6884" max="6884" width="4" style="212" customWidth="1"/>
    <col min="6885" max="6885" width="4.140625" style="212" customWidth="1"/>
    <col min="6886" max="6888" width="3.85546875" style="212" customWidth="1"/>
    <col min="6889" max="6890" width="4.140625" style="212" customWidth="1"/>
    <col min="6891" max="6894" width="3.85546875" style="212" customWidth="1"/>
    <col min="6895" max="6895" width="4.28515625" style="212" customWidth="1"/>
    <col min="6896" max="6896" width="4.140625" style="212" customWidth="1"/>
    <col min="6897" max="6898" width="3.85546875" style="212" customWidth="1"/>
    <col min="6899" max="6899" width="2.5703125" style="212" customWidth="1"/>
    <col min="6900" max="6900" width="1" style="212" customWidth="1"/>
    <col min="6901" max="6904" width="0" style="212" hidden="1" customWidth="1"/>
    <col min="6905" max="6921" width="5.28515625" style="212" customWidth="1"/>
    <col min="6922" max="7132" width="9.140625" style="212"/>
    <col min="7133" max="7133" width="1" style="212" customWidth="1"/>
    <col min="7134" max="7134" width="2.42578125" style="212" customWidth="1"/>
    <col min="7135" max="7135" width="2" style="212" customWidth="1"/>
    <col min="7136" max="7136" width="24.42578125" style="212" customWidth="1"/>
    <col min="7137" max="7139" width="3.85546875" style="212" customWidth="1"/>
    <col min="7140" max="7140" width="4" style="212" customWidth="1"/>
    <col min="7141" max="7141" width="4.140625" style="212" customWidth="1"/>
    <col min="7142" max="7144" width="3.85546875" style="212" customWidth="1"/>
    <col min="7145" max="7146" width="4.140625" style="212" customWidth="1"/>
    <col min="7147" max="7150" width="3.85546875" style="212" customWidth="1"/>
    <col min="7151" max="7151" width="4.28515625" style="212" customWidth="1"/>
    <col min="7152" max="7152" width="4.140625" style="212" customWidth="1"/>
    <col min="7153" max="7154" width="3.85546875" style="212" customWidth="1"/>
    <col min="7155" max="7155" width="2.5703125" style="212" customWidth="1"/>
    <col min="7156" max="7156" width="1" style="212" customWidth="1"/>
    <col min="7157" max="7160" width="0" style="212" hidden="1" customWidth="1"/>
    <col min="7161" max="7177" width="5.28515625" style="212" customWidth="1"/>
    <col min="7178" max="7388" width="9.140625" style="212"/>
    <col min="7389" max="7389" width="1" style="212" customWidth="1"/>
    <col min="7390" max="7390" width="2.42578125" style="212" customWidth="1"/>
    <col min="7391" max="7391" width="2" style="212" customWidth="1"/>
    <col min="7392" max="7392" width="24.42578125" style="212" customWidth="1"/>
    <col min="7393" max="7395" width="3.85546875" style="212" customWidth="1"/>
    <col min="7396" max="7396" width="4" style="212" customWidth="1"/>
    <col min="7397" max="7397" width="4.140625" style="212" customWidth="1"/>
    <col min="7398" max="7400" width="3.85546875" style="212" customWidth="1"/>
    <col min="7401" max="7402" width="4.140625" style="212" customWidth="1"/>
    <col min="7403" max="7406" width="3.85546875" style="212" customWidth="1"/>
    <col min="7407" max="7407" width="4.28515625" style="212" customWidth="1"/>
    <col min="7408" max="7408" width="4.140625" style="212" customWidth="1"/>
    <col min="7409" max="7410" width="3.85546875" style="212" customWidth="1"/>
    <col min="7411" max="7411" width="2.5703125" style="212" customWidth="1"/>
    <col min="7412" max="7412" width="1" style="212" customWidth="1"/>
    <col min="7413" max="7416" width="0" style="212" hidden="1" customWidth="1"/>
    <col min="7417" max="7433" width="5.28515625" style="212" customWidth="1"/>
    <col min="7434" max="7644" width="9.140625" style="212"/>
    <col min="7645" max="7645" width="1" style="212" customWidth="1"/>
    <col min="7646" max="7646" width="2.42578125" style="212" customWidth="1"/>
    <col min="7647" max="7647" width="2" style="212" customWidth="1"/>
    <col min="7648" max="7648" width="24.42578125" style="212" customWidth="1"/>
    <col min="7649" max="7651" width="3.85546875" style="212" customWidth="1"/>
    <col min="7652" max="7652" width="4" style="212" customWidth="1"/>
    <col min="7653" max="7653" width="4.140625" style="212" customWidth="1"/>
    <col min="7654" max="7656" width="3.85546875" style="212" customWidth="1"/>
    <col min="7657" max="7658" width="4.140625" style="212" customWidth="1"/>
    <col min="7659" max="7662" width="3.85546875" style="212" customWidth="1"/>
    <col min="7663" max="7663" width="4.28515625" style="212" customWidth="1"/>
    <col min="7664" max="7664" width="4.140625" style="212" customWidth="1"/>
    <col min="7665" max="7666" width="3.85546875" style="212" customWidth="1"/>
    <col min="7667" max="7667" width="2.5703125" style="212" customWidth="1"/>
    <col min="7668" max="7668" width="1" style="212" customWidth="1"/>
    <col min="7669" max="7672" width="0" style="212" hidden="1" customWidth="1"/>
    <col min="7673" max="7689" width="5.28515625" style="212" customWidth="1"/>
    <col min="7690" max="7900" width="9.140625" style="212"/>
    <col min="7901" max="7901" width="1" style="212" customWidth="1"/>
    <col min="7902" max="7902" width="2.42578125" style="212" customWidth="1"/>
    <col min="7903" max="7903" width="2" style="212" customWidth="1"/>
    <col min="7904" max="7904" width="24.42578125" style="212" customWidth="1"/>
    <col min="7905" max="7907" width="3.85546875" style="212" customWidth="1"/>
    <col min="7908" max="7908" width="4" style="212" customWidth="1"/>
    <col min="7909" max="7909" width="4.140625" style="212" customWidth="1"/>
    <col min="7910" max="7912" width="3.85546875" style="212" customWidth="1"/>
    <col min="7913" max="7914" width="4.140625" style="212" customWidth="1"/>
    <col min="7915" max="7918" width="3.85546875" style="212" customWidth="1"/>
    <col min="7919" max="7919" width="4.28515625" style="212" customWidth="1"/>
    <col min="7920" max="7920" width="4.140625" style="212" customWidth="1"/>
    <col min="7921" max="7922" width="3.85546875" style="212" customWidth="1"/>
    <col min="7923" max="7923" width="2.5703125" style="212" customWidth="1"/>
    <col min="7924" max="7924" width="1" style="212" customWidth="1"/>
    <col min="7925" max="7928" width="0" style="212" hidden="1" customWidth="1"/>
    <col min="7929" max="7945" width="5.28515625" style="212" customWidth="1"/>
    <col min="7946" max="8156" width="9.140625" style="212"/>
    <col min="8157" max="8157" width="1" style="212" customWidth="1"/>
    <col min="8158" max="8158" width="2.42578125" style="212" customWidth="1"/>
    <col min="8159" max="8159" width="2" style="212" customWidth="1"/>
    <col min="8160" max="8160" width="24.42578125" style="212" customWidth="1"/>
    <col min="8161" max="8163" width="3.85546875" style="212" customWidth="1"/>
    <col min="8164" max="8164" width="4" style="212" customWidth="1"/>
    <col min="8165" max="8165" width="4.140625" style="212" customWidth="1"/>
    <col min="8166" max="8168" width="3.85546875" style="212" customWidth="1"/>
    <col min="8169" max="8170" width="4.140625" style="212" customWidth="1"/>
    <col min="8171" max="8174" width="3.85546875" style="212" customWidth="1"/>
    <col min="8175" max="8175" width="4.28515625" style="212" customWidth="1"/>
    <col min="8176" max="8176" width="4.140625" style="212" customWidth="1"/>
    <col min="8177" max="8178" width="3.85546875" style="212" customWidth="1"/>
    <col min="8179" max="8179" width="2.5703125" style="212" customWidth="1"/>
    <col min="8180" max="8180" width="1" style="212" customWidth="1"/>
    <col min="8181" max="8184" width="0" style="212" hidden="1" customWidth="1"/>
    <col min="8185" max="8201" width="5.28515625" style="212" customWidth="1"/>
    <col min="8202" max="8412" width="9.140625" style="212"/>
    <col min="8413" max="8413" width="1" style="212" customWidth="1"/>
    <col min="8414" max="8414" width="2.42578125" style="212" customWidth="1"/>
    <col min="8415" max="8415" width="2" style="212" customWidth="1"/>
    <col min="8416" max="8416" width="24.42578125" style="212" customWidth="1"/>
    <col min="8417" max="8419" width="3.85546875" style="212" customWidth="1"/>
    <col min="8420" max="8420" width="4" style="212" customWidth="1"/>
    <col min="8421" max="8421" width="4.140625" style="212" customWidth="1"/>
    <col min="8422" max="8424" width="3.85546875" style="212" customWidth="1"/>
    <col min="8425" max="8426" width="4.140625" style="212" customWidth="1"/>
    <col min="8427" max="8430" width="3.85546875" style="212" customWidth="1"/>
    <col min="8431" max="8431" width="4.28515625" style="212" customWidth="1"/>
    <col min="8432" max="8432" width="4.140625" style="212" customWidth="1"/>
    <col min="8433" max="8434" width="3.85546875" style="212" customWidth="1"/>
    <col min="8435" max="8435" width="2.5703125" style="212" customWidth="1"/>
    <col min="8436" max="8436" width="1" style="212" customWidth="1"/>
    <col min="8437" max="8440" width="0" style="212" hidden="1" customWidth="1"/>
    <col min="8441" max="8457" width="5.28515625" style="212" customWidth="1"/>
    <col min="8458" max="8668" width="9.140625" style="212"/>
    <col min="8669" max="8669" width="1" style="212" customWidth="1"/>
    <col min="8670" max="8670" width="2.42578125" style="212" customWidth="1"/>
    <col min="8671" max="8671" width="2" style="212" customWidth="1"/>
    <col min="8672" max="8672" width="24.42578125" style="212" customWidth="1"/>
    <col min="8673" max="8675" width="3.85546875" style="212" customWidth="1"/>
    <col min="8676" max="8676" width="4" style="212" customWidth="1"/>
    <col min="8677" max="8677" width="4.140625" style="212" customWidth="1"/>
    <col min="8678" max="8680" width="3.85546875" style="212" customWidth="1"/>
    <col min="8681" max="8682" width="4.140625" style="212" customWidth="1"/>
    <col min="8683" max="8686" width="3.85546875" style="212" customWidth="1"/>
    <col min="8687" max="8687" width="4.28515625" style="212" customWidth="1"/>
    <col min="8688" max="8688" width="4.140625" style="212" customWidth="1"/>
    <col min="8689" max="8690" width="3.85546875" style="212" customWidth="1"/>
    <col min="8691" max="8691" width="2.5703125" style="212" customWidth="1"/>
    <col min="8692" max="8692" width="1" style="212" customWidth="1"/>
    <col min="8693" max="8696" width="0" style="212" hidden="1" customWidth="1"/>
    <col min="8697" max="8713" width="5.28515625" style="212" customWidth="1"/>
    <col min="8714" max="8924" width="9.140625" style="212"/>
    <col min="8925" max="8925" width="1" style="212" customWidth="1"/>
    <col min="8926" max="8926" width="2.42578125" style="212" customWidth="1"/>
    <col min="8927" max="8927" width="2" style="212" customWidth="1"/>
    <col min="8928" max="8928" width="24.42578125" style="212" customWidth="1"/>
    <col min="8929" max="8931" width="3.85546875" style="212" customWidth="1"/>
    <col min="8932" max="8932" width="4" style="212" customWidth="1"/>
    <col min="8933" max="8933" width="4.140625" style="212" customWidth="1"/>
    <col min="8934" max="8936" width="3.85546875" style="212" customWidth="1"/>
    <col min="8937" max="8938" width="4.140625" style="212" customWidth="1"/>
    <col min="8939" max="8942" width="3.85546875" style="212" customWidth="1"/>
    <col min="8943" max="8943" width="4.28515625" style="212" customWidth="1"/>
    <col min="8944" max="8944" width="4.140625" style="212" customWidth="1"/>
    <col min="8945" max="8946" width="3.85546875" style="212" customWidth="1"/>
    <col min="8947" max="8947" width="2.5703125" style="212" customWidth="1"/>
    <col min="8948" max="8948" width="1" style="212" customWidth="1"/>
    <col min="8949" max="8952" width="0" style="212" hidden="1" customWidth="1"/>
    <col min="8953" max="8969" width="5.28515625" style="212" customWidth="1"/>
    <col min="8970" max="9180" width="9.140625" style="212"/>
    <col min="9181" max="9181" width="1" style="212" customWidth="1"/>
    <col min="9182" max="9182" width="2.42578125" style="212" customWidth="1"/>
    <col min="9183" max="9183" width="2" style="212" customWidth="1"/>
    <col min="9184" max="9184" width="24.42578125" style="212" customWidth="1"/>
    <col min="9185" max="9187" width="3.85546875" style="212" customWidth="1"/>
    <col min="9188" max="9188" width="4" style="212" customWidth="1"/>
    <col min="9189" max="9189" width="4.140625" style="212" customWidth="1"/>
    <col min="9190" max="9192" width="3.85546875" style="212" customWidth="1"/>
    <col min="9193" max="9194" width="4.140625" style="212" customWidth="1"/>
    <col min="9195" max="9198" width="3.85546875" style="212" customWidth="1"/>
    <col min="9199" max="9199" width="4.28515625" style="212" customWidth="1"/>
    <col min="9200" max="9200" width="4.140625" style="212" customWidth="1"/>
    <col min="9201" max="9202" width="3.85546875" style="212" customWidth="1"/>
    <col min="9203" max="9203" width="2.5703125" style="212" customWidth="1"/>
    <col min="9204" max="9204" width="1" style="212" customWidth="1"/>
    <col min="9205" max="9208" width="0" style="212" hidden="1" customWidth="1"/>
    <col min="9209" max="9225" width="5.28515625" style="212" customWidth="1"/>
    <col min="9226" max="9436" width="9.140625" style="212"/>
    <col min="9437" max="9437" width="1" style="212" customWidth="1"/>
    <col min="9438" max="9438" width="2.42578125" style="212" customWidth="1"/>
    <col min="9439" max="9439" width="2" style="212" customWidth="1"/>
    <col min="9440" max="9440" width="24.42578125" style="212" customWidth="1"/>
    <col min="9441" max="9443" width="3.85546875" style="212" customWidth="1"/>
    <col min="9444" max="9444" width="4" style="212" customWidth="1"/>
    <col min="9445" max="9445" width="4.140625" style="212" customWidth="1"/>
    <col min="9446" max="9448" width="3.85546875" style="212" customWidth="1"/>
    <col min="9449" max="9450" width="4.140625" style="212" customWidth="1"/>
    <col min="9451" max="9454" width="3.85546875" style="212" customWidth="1"/>
    <col min="9455" max="9455" width="4.28515625" style="212" customWidth="1"/>
    <col min="9456" max="9456" width="4.140625" style="212" customWidth="1"/>
    <col min="9457" max="9458" width="3.85546875" style="212" customWidth="1"/>
    <col min="9459" max="9459" width="2.5703125" style="212" customWidth="1"/>
    <col min="9460" max="9460" width="1" style="212" customWidth="1"/>
    <col min="9461" max="9464" width="0" style="212" hidden="1" customWidth="1"/>
    <col min="9465" max="9481" width="5.28515625" style="212" customWidth="1"/>
    <col min="9482" max="9692" width="9.140625" style="212"/>
    <col min="9693" max="9693" width="1" style="212" customWidth="1"/>
    <col min="9694" max="9694" width="2.42578125" style="212" customWidth="1"/>
    <col min="9695" max="9695" width="2" style="212" customWidth="1"/>
    <col min="9696" max="9696" width="24.42578125" style="212" customWidth="1"/>
    <col min="9697" max="9699" width="3.85546875" style="212" customWidth="1"/>
    <col min="9700" max="9700" width="4" style="212" customWidth="1"/>
    <col min="9701" max="9701" width="4.140625" style="212" customWidth="1"/>
    <col min="9702" max="9704" width="3.85546875" style="212" customWidth="1"/>
    <col min="9705" max="9706" width="4.140625" style="212" customWidth="1"/>
    <col min="9707" max="9710" width="3.85546875" style="212" customWidth="1"/>
    <col min="9711" max="9711" width="4.28515625" style="212" customWidth="1"/>
    <col min="9712" max="9712" width="4.140625" style="212" customWidth="1"/>
    <col min="9713" max="9714" width="3.85546875" style="212" customWidth="1"/>
    <col min="9715" max="9715" width="2.5703125" style="212" customWidth="1"/>
    <col min="9716" max="9716" width="1" style="212" customWidth="1"/>
    <col min="9717" max="9720" width="0" style="212" hidden="1" customWidth="1"/>
    <col min="9721" max="9737" width="5.28515625" style="212" customWidth="1"/>
    <col min="9738" max="9948" width="9.140625" style="212"/>
    <col min="9949" max="9949" width="1" style="212" customWidth="1"/>
    <col min="9950" max="9950" width="2.42578125" style="212" customWidth="1"/>
    <col min="9951" max="9951" width="2" style="212" customWidth="1"/>
    <col min="9952" max="9952" width="24.42578125" style="212" customWidth="1"/>
    <col min="9953" max="9955" width="3.85546875" style="212" customWidth="1"/>
    <col min="9956" max="9956" width="4" style="212" customWidth="1"/>
    <col min="9957" max="9957" width="4.140625" style="212" customWidth="1"/>
    <col min="9958" max="9960" width="3.85546875" style="212" customWidth="1"/>
    <col min="9961" max="9962" width="4.140625" style="212" customWidth="1"/>
    <col min="9963" max="9966" width="3.85546875" style="212" customWidth="1"/>
    <col min="9967" max="9967" width="4.28515625" style="212" customWidth="1"/>
    <col min="9968" max="9968" width="4.140625" style="212" customWidth="1"/>
    <col min="9969" max="9970" width="3.85546875" style="212" customWidth="1"/>
    <col min="9971" max="9971" width="2.5703125" style="212" customWidth="1"/>
    <col min="9972" max="9972" width="1" style="212" customWidth="1"/>
    <col min="9973" max="9976" width="0" style="212" hidden="1" customWidth="1"/>
    <col min="9977" max="9993" width="5.28515625" style="212" customWidth="1"/>
    <col min="9994" max="10204" width="9.140625" style="212"/>
    <col min="10205" max="10205" width="1" style="212" customWidth="1"/>
    <col min="10206" max="10206" width="2.42578125" style="212" customWidth="1"/>
    <col min="10207" max="10207" width="2" style="212" customWidth="1"/>
    <col min="10208" max="10208" width="24.42578125" style="212" customWidth="1"/>
    <col min="10209" max="10211" width="3.85546875" style="212" customWidth="1"/>
    <col min="10212" max="10212" width="4" style="212" customWidth="1"/>
    <col min="10213" max="10213" width="4.140625" style="212" customWidth="1"/>
    <col min="10214" max="10216" width="3.85546875" style="212" customWidth="1"/>
    <col min="10217" max="10218" width="4.140625" style="212" customWidth="1"/>
    <col min="10219" max="10222" width="3.85546875" style="212" customWidth="1"/>
    <col min="10223" max="10223" width="4.28515625" style="212" customWidth="1"/>
    <col min="10224" max="10224" width="4.140625" style="212" customWidth="1"/>
    <col min="10225" max="10226" width="3.85546875" style="212" customWidth="1"/>
    <col min="10227" max="10227" width="2.5703125" style="212" customWidth="1"/>
    <col min="10228" max="10228" width="1" style="212" customWidth="1"/>
    <col min="10229" max="10232" width="0" style="212" hidden="1" customWidth="1"/>
    <col min="10233" max="10249" width="5.28515625" style="212" customWidth="1"/>
    <col min="10250" max="10460" width="9.140625" style="212"/>
    <col min="10461" max="10461" width="1" style="212" customWidth="1"/>
    <col min="10462" max="10462" width="2.42578125" style="212" customWidth="1"/>
    <col min="10463" max="10463" width="2" style="212" customWidth="1"/>
    <col min="10464" max="10464" width="24.42578125" style="212" customWidth="1"/>
    <col min="10465" max="10467" width="3.85546875" style="212" customWidth="1"/>
    <col min="10468" max="10468" width="4" style="212" customWidth="1"/>
    <col min="10469" max="10469" width="4.140625" style="212" customWidth="1"/>
    <col min="10470" max="10472" width="3.85546875" style="212" customWidth="1"/>
    <col min="10473" max="10474" width="4.140625" style="212" customWidth="1"/>
    <col min="10475" max="10478" width="3.85546875" style="212" customWidth="1"/>
    <col min="10479" max="10479" width="4.28515625" style="212" customWidth="1"/>
    <col min="10480" max="10480" width="4.140625" style="212" customWidth="1"/>
    <col min="10481" max="10482" width="3.85546875" style="212" customWidth="1"/>
    <col min="10483" max="10483" width="2.5703125" style="212" customWidth="1"/>
    <col min="10484" max="10484" width="1" style="212" customWidth="1"/>
    <col min="10485" max="10488" width="0" style="212" hidden="1" customWidth="1"/>
    <col min="10489" max="10505" width="5.28515625" style="212" customWidth="1"/>
    <col min="10506" max="10716" width="9.140625" style="212"/>
    <col min="10717" max="10717" width="1" style="212" customWidth="1"/>
    <col min="10718" max="10718" width="2.42578125" style="212" customWidth="1"/>
    <col min="10719" max="10719" width="2" style="212" customWidth="1"/>
    <col min="10720" max="10720" width="24.42578125" style="212" customWidth="1"/>
    <col min="10721" max="10723" width="3.85546875" style="212" customWidth="1"/>
    <col min="10724" max="10724" width="4" style="212" customWidth="1"/>
    <col min="10725" max="10725" width="4.140625" style="212" customWidth="1"/>
    <col min="10726" max="10728" width="3.85546875" style="212" customWidth="1"/>
    <col min="10729" max="10730" width="4.140625" style="212" customWidth="1"/>
    <col min="10731" max="10734" width="3.85546875" style="212" customWidth="1"/>
    <col min="10735" max="10735" width="4.28515625" style="212" customWidth="1"/>
    <col min="10736" max="10736" width="4.140625" style="212" customWidth="1"/>
    <col min="10737" max="10738" width="3.85546875" style="212" customWidth="1"/>
    <col min="10739" max="10739" width="2.5703125" style="212" customWidth="1"/>
    <col min="10740" max="10740" width="1" style="212" customWidth="1"/>
    <col min="10741" max="10744" width="0" style="212" hidden="1" customWidth="1"/>
    <col min="10745" max="10761" width="5.28515625" style="212" customWidth="1"/>
    <col min="10762" max="10972" width="9.140625" style="212"/>
    <col min="10973" max="10973" width="1" style="212" customWidth="1"/>
    <col min="10974" max="10974" width="2.42578125" style="212" customWidth="1"/>
    <col min="10975" max="10975" width="2" style="212" customWidth="1"/>
    <col min="10976" max="10976" width="24.42578125" style="212" customWidth="1"/>
    <col min="10977" max="10979" width="3.85546875" style="212" customWidth="1"/>
    <col min="10980" max="10980" width="4" style="212" customWidth="1"/>
    <col min="10981" max="10981" width="4.140625" style="212" customWidth="1"/>
    <col min="10982" max="10984" width="3.85546875" style="212" customWidth="1"/>
    <col min="10985" max="10986" width="4.140625" style="212" customWidth="1"/>
    <col min="10987" max="10990" width="3.85546875" style="212" customWidth="1"/>
    <col min="10991" max="10991" width="4.28515625" style="212" customWidth="1"/>
    <col min="10992" max="10992" width="4.140625" style="212" customWidth="1"/>
    <col min="10993" max="10994" width="3.85546875" style="212" customWidth="1"/>
    <col min="10995" max="10995" width="2.5703125" style="212" customWidth="1"/>
    <col min="10996" max="10996" width="1" style="212" customWidth="1"/>
    <col min="10997" max="11000" width="0" style="212" hidden="1" customWidth="1"/>
    <col min="11001" max="11017" width="5.28515625" style="212" customWidth="1"/>
    <col min="11018" max="11228" width="9.140625" style="212"/>
    <col min="11229" max="11229" width="1" style="212" customWidth="1"/>
    <col min="11230" max="11230" width="2.42578125" style="212" customWidth="1"/>
    <col min="11231" max="11231" width="2" style="212" customWidth="1"/>
    <col min="11232" max="11232" width="24.42578125" style="212" customWidth="1"/>
    <col min="11233" max="11235" width="3.85546875" style="212" customWidth="1"/>
    <col min="11236" max="11236" width="4" style="212" customWidth="1"/>
    <col min="11237" max="11237" width="4.140625" style="212" customWidth="1"/>
    <col min="11238" max="11240" width="3.85546875" style="212" customWidth="1"/>
    <col min="11241" max="11242" width="4.140625" style="212" customWidth="1"/>
    <col min="11243" max="11246" width="3.85546875" style="212" customWidth="1"/>
    <col min="11247" max="11247" width="4.28515625" style="212" customWidth="1"/>
    <col min="11248" max="11248" width="4.140625" style="212" customWidth="1"/>
    <col min="11249" max="11250" width="3.85546875" style="212" customWidth="1"/>
    <col min="11251" max="11251" width="2.5703125" style="212" customWidth="1"/>
    <col min="11252" max="11252" width="1" style="212" customWidth="1"/>
    <col min="11253" max="11256" width="0" style="212" hidden="1" customWidth="1"/>
    <col min="11257" max="11273" width="5.28515625" style="212" customWidth="1"/>
    <col min="11274" max="11484" width="9.140625" style="212"/>
    <col min="11485" max="11485" width="1" style="212" customWidth="1"/>
    <col min="11486" max="11486" width="2.42578125" style="212" customWidth="1"/>
    <col min="11487" max="11487" width="2" style="212" customWidth="1"/>
    <col min="11488" max="11488" width="24.42578125" style="212" customWidth="1"/>
    <col min="11489" max="11491" width="3.85546875" style="212" customWidth="1"/>
    <col min="11492" max="11492" width="4" style="212" customWidth="1"/>
    <col min="11493" max="11493" width="4.140625" style="212" customWidth="1"/>
    <col min="11494" max="11496" width="3.85546875" style="212" customWidth="1"/>
    <col min="11497" max="11498" width="4.140625" style="212" customWidth="1"/>
    <col min="11499" max="11502" width="3.85546875" style="212" customWidth="1"/>
    <col min="11503" max="11503" width="4.28515625" style="212" customWidth="1"/>
    <col min="11504" max="11504" width="4.140625" style="212" customWidth="1"/>
    <col min="11505" max="11506" width="3.85546875" style="212" customWidth="1"/>
    <col min="11507" max="11507" width="2.5703125" style="212" customWidth="1"/>
    <col min="11508" max="11508" width="1" style="212" customWidth="1"/>
    <col min="11509" max="11512" width="0" style="212" hidden="1" customWidth="1"/>
    <col min="11513" max="11529" width="5.28515625" style="212" customWidth="1"/>
    <col min="11530" max="11740" width="9.140625" style="212"/>
    <col min="11741" max="11741" width="1" style="212" customWidth="1"/>
    <col min="11742" max="11742" width="2.42578125" style="212" customWidth="1"/>
    <col min="11743" max="11743" width="2" style="212" customWidth="1"/>
    <col min="11744" max="11744" width="24.42578125" style="212" customWidth="1"/>
    <col min="11745" max="11747" width="3.85546875" style="212" customWidth="1"/>
    <col min="11748" max="11748" width="4" style="212" customWidth="1"/>
    <col min="11749" max="11749" width="4.140625" style="212" customWidth="1"/>
    <col min="11750" max="11752" width="3.85546875" style="212" customWidth="1"/>
    <col min="11753" max="11754" width="4.140625" style="212" customWidth="1"/>
    <col min="11755" max="11758" width="3.85546875" style="212" customWidth="1"/>
    <col min="11759" max="11759" width="4.28515625" style="212" customWidth="1"/>
    <col min="11760" max="11760" width="4.140625" style="212" customWidth="1"/>
    <col min="11761" max="11762" width="3.85546875" style="212" customWidth="1"/>
    <col min="11763" max="11763" width="2.5703125" style="212" customWidth="1"/>
    <col min="11764" max="11764" width="1" style="212" customWidth="1"/>
    <col min="11765" max="11768" width="0" style="212" hidden="1" customWidth="1"/>
    <col min="11769" max="11785" width="5.28515625" style="212" customWidth="1"/>
    <col min="11786" max="11996" width="9.140625" style="212"/>
    <col min="11997" max="11997" width="1" style="212" customWidth="1"/>
    <col min="11998" max="11998" width="2.42578125" style="212" customWidth="1"/>
    <col min="11999" max="11999" width="2" style="212" customWidth="1"/>
    <col min="12000" max="12000" width="24.42578125" style="212" customWidth="1"/>
    <col min="12001" max="12003" width="3.85546875" style="212" customWidth="1"/>
    <col min="12004" max="12004" width="4" style="212" customWidth="1"/>
    <col min="12005" max="12005" width="4.140625" style="212" customWidth="1"/>
    <col min="12006" max="12008" width="3.85546875" style="212" customWidth="1"/>
    <col min="12009" max="12010" width="4.140625" style="212" customWidth="1"/>
    <col min="12011" max="12014" width="3.85546875" style="212" customWidth="1"/>
    <col min="12015" max="12015" width="4.28515625" style="212" customWidth="1"/>
    <col min="12016" max="12016" width="4.140625" style="212" customWidth="1"/>
    <col min="12017" max="12018" width="3.85546875" style="212" customWidth="1"/>
    <col min="12019" max="12019" width="2.5703125" style="212" customWidth="1"/>
    <col min="12020" max="12020" width="1" style="212" customWidth="1"/>
    <col min="12021" max="12024" width="0" style="212" hidden="1" customWidth="1"/>
    <col min="12025" max="12041" width="5.28515625" style="212" customWidth="1"/>
    <col min="12042" max="12252" width="9.140625" style="212"/>
    <col min="12253" max="12253" width="1" style="212" customWidth="1"/>
    <col min="12254" max="12254" width="2.42578125" style="212" customWidth="1"/>
    <col min="12255" max="12255" width="2" style="212" customWidth="1"/>
    <col min="12256" max="12256" width="24.42578125" style="212" customWidth="1"/>
    <col min="12257" max="12259" width="3.85546875" style="212" customWidth="1"/>
    <col min="12260" max="12260" width="4" style="212" customWidth="1"/>
    <col min="12261" max="12261" width="4.140625" style="212" customWidth="1"/>
    <col min="12262" max="12264" width="3.85546875" style="212" customWidth="1"/>
    <col min="12265" max="12266" width="4.140625" style="212" customWidth="1"/>
    <col min="12267" max="12270" width="3.85546875" style="212" customWidth="1"/>
    <col min="12271" max="12271" width="4.28515625" style="212" customWidth="1"/>
    <col min="12272" max="12272" width="4.140625" style="212" customWidth="1"/>
    <col min="12273" max="12274" width="3.85546875" style="212" customWidth="1"/>
    <col min="12275" max="12275" width="2.5703125" style="212" customWidth="1"/>
    <col min="12276" max="12276" width="1" style="212" customWidth="1"/>
    <col min="12277" max="12280" width="0" style="212" hidden="1" customWidth="1"/>
    <col min="12281" max="12297" width="5.28515625" style="212" customWidth="1"/>
    <col min="12298" max="12508" width="9.140625" style="212"/>
    <col min="12509" max="12509" width="1" style="212" customWidth="1"/>
    <col min="12510" max="12510" width="2.42578125" style="212" customWidth="1"/>
    <col min="12511" max="12511" width="2" style="212" customWidth="1"/>
    <col min="12512" max="12512" width="24.42578125" style="212" customWidth="1"/>
    <col min="12513" max="12515" width="3.85546875" style="212" customWidth="1"/>
    <col min="12516" max="12516" width="4" style="212" customWidth="1"/>
    <col min="12517" max="12517" width="4.140625" style="212" customWidth="1"/>
    <col min="12518" max="12520" width="3.85546875" style="212" customWidth="1"/>
    <col min="12521" max="12522" width="4.140625" style="212" customWidth="1"/>
    <col min="12523" max="12526" width="3.85546875" style="212" customWidth="1"/>
    <col min="12527" max="12527" width="4.28515625" style="212" customWidth="1"/>
    <col min="12528" max="12528" width="4.140625" style="212" customWidth="1"/>
    <col min="12529" max="12530" width="3.85546875" style="212" customWidth="1"/>
    <col min="12531" max="12531" width="2.5703125" style="212" customWidth="1"/>
    <col min="12532" max="12532" width="1" style="212" customWidth="1"/>
    <col min="12533" max="12536" width="0" style="212" hidden="1" customWidth="1"/>
    <col min="12537" max="12553" width="5.28515625" style="212" customWidth="1"/>
    <col min="12554" max="12764" width="9.140625" style="212"/>
    <col min="12765" max="12765" width="1" style="212" customWidth="1"/>
    <col min="12766" max="12766" width="2.42578125" style="212" customWidth="1"/>
    <col min="12767" max="12767" width="2" style="212" customWidth="1"/>
    <col min="12768" max="12768" width="24.42578125" style="212" customWidth="1"/>
    <col min="12769" max="12771" width="3.85546875" style="212" customWidth="1"/>
    <col min="12772" max="12772" width="4" style="212" customWidth="1"/>
    <col min="12773" max="12773" width="4.140625" style="212" customWidth="1"/>
    <col min="12774" max="12776" width="3.85546875" style="212" customWidth="1"/>
    <col min="12777" max="12778" width="4.140625" style="212" customWidth="1"/>
    <col min="12779" max="12782" width="3.85546875" style="212" customWidth="1"/>
    <col min="12783" max="12783" width="4.28515625" style="212" customWidth="1"/>
    <col min="12784" max="12784" width="4.140625" style="212" customWidth="1"/>
    <col min="12785" max="12786" width="3.85546875" style="212" customWidth="1"/>
    <col min="12787" max="12787" width="2.5703125" style="212" customWidth="1"/>
    <col min="12788" max="12788" width="1" style="212" customWidth="1"/>
    <col min="12789" max="12792" width="0" style="212" hidden="1" customWidth="1"/>
    <col min="12793" max="12809" width="5.28515625" style="212" customWidth="1"/>
    <col min="12810" max="13020" width="9.140625" style="212"/>
    <col min="13021" max="13021" width="1" style="212" customWidth="1"/>
    <col min="13022" max="13022" width="2.42578125" style="212" customWidth="1"/>
    <col min="13023" max="13023" width="2" style="212" customWidth="1"/>
    <col min="13024" max="13024" width="24.42578125" style="212" customWidth="1"/>
    <col min="13025" max="13027" width="3.85546875" style="212" customWidth="1"/>
    <col min="13028" max="13028" width="4" style="212" customWidth="1"/>
    <col min="13029" max="13029" width="4.140625" style="212" customWidth="1"/>
    <col min="13030" max="13032" width="3.85546875" style="212" customWidth="1"/>
    <col min="13033" max="13034" width="4.140625" style="212" customWidth="1"/>
    <col min="13035" max="13038" width="3.85546875" style="212" customWidth="1"/>
    <col min="13039" max="13039" width="4.28515625" style="212" customWidth="1"/>
    <col min="13040" max="13040" width="4.140625" style="212" customWidth="1"/>
    <col min="13041" max="13042" width="3.85546875" style="212" customWidth="1"/>
    <col min="13043" max="13043" width="2.5703125" style="212" customWidth="1"/>
    <col min="13044" max="13044" width="1" style="212" customWidth="1"/>
    <col min="13045" max="13048" width="0" style="212" hidden="1" customWidth="1"/>
    <col min="13049" max="13065" width="5.28515625" style="212" customWidth="1"/>
    <col min="13066" max="13276" width="9.140625" style="212"/>
    <col min="13277" max="13277" width="1" style="212" customWidth="1"/>
    <col min="13278" max="13278" width="2.42578125" style="212" customWidth="1"/>
    <col min="13279" max="13279" width="2" style="212" customWidth="1"/>
    <col min="13280" max="13280" width="24.42578125" style="212" customWidth="1"/>
    <col min="13281" max="13283" width="3.85546875" style="212" customWidth="1"/>
    <col min="13284" max="13284" width="4" style="212" customWidth="1"/>
    <col min="13285" max="13285" width="4.140625" style="212" customWidth="1"/>
    <col min="13286" max="13288" width="3.85546875" style="212" customWidth="1"/>
    <col min="13289" max="13290" width="4.140625" style="212" customWidth="1"/>
    <col min="13291" max="13294" width="3.85546875" style="212" customWidth="1"/>
    <col min="13295" max="13295" width="4.28515625" style="212" customWidth="1"/>
    <col min="13296" max="13296" width="4.140625" style="212" customWidth="1"/>
    <col min="13297" max="13298" width="3.85546875" style="212" customWidth="1"/>
    <col min="13299" max="13299" width="2.5703125" style="212" customWidth="1"/>
    <col min="13300" max="13300" width="1" style="212" customWidth="1"/>
    <col min="13301" max="13304" width="0" style="212" hidden="1" customWidth="1"/>
    <col min="13305" max="13321" width="5.28515625" style="212" customWidth="1"/>
    <col min="13322" max="13532" width="9.140625" style="212"/>
    <col min="13533" max="13533" width="1" style="212" customWidth="1"/>
    <col min="13534" max="13534" width="2.42578125" style="212" customWidth="1"/>
    <col min="13535" max="13535" width="2" style="212" customWidth="1"/>
    <col min="13536" max="13536" width="24.42578125" style="212" customWidth="1"/>
    <col min="13537" max="13539" width="3.85546875" style="212" customWidth="1"/>
    <col min="13540" max="13540" width="4" style="212" customWidth="1"/>
    <col min="13541" max="13541" width="4.140625" style="212" customWidth="1"/>
    <col min="13542" max="13544" width="3.85546875" style="212" customWidth="1"/>
    <col min="13545" max="13546" width="4.140625" style="212" customWidth="1"/>
    <col min="13547" max="13550" width="3.85546875" style="212" customWidth="1"/>
    <col min="13551" max="13551" width="4.28515625" style="212" customWidth="1"/>
    <col min="13552" max="13552" width="4.140625" style="212" customWidth="1"/>
    <col min="13553" max="13554" width="3.85546875" style="212" customWidth="1"/>
    <col min="13555" max="13555" width="2.5703125" style="212" customWidth="1"/>
    <col min="13556" max="13556" width="1" style="212" customWidth="1"/>
    <col min="13557" max="13560" width="0" style="212" hidden="1" customWidth="1"/>
    <col min="13561" max="13577" width="5.28515625" style="212" customWidth="1"/>
    <col min="13578" max="13788" width="9.140625" style="212"/>
    <col min="13789" max="13789" width="1" style="212" customWidth="1"/>
    <col min="13790" max="13790" width="2.42578125" style="212" customWidth="1"/>
    <col min="13791" max="13791" width="2" style="212" customWidth="1"/>
    <col min="13792" max="13792" width="24.42578125" style="212" customWidth="1"/>
    <col min="13793" max="13795" width="3.85546875" style="212" customWidth="1"/>
    <col min="13796" max="13796" width="4" style="212" customWidth="1"/>
    <col min="13797" max="13797" width="4.140625" style="212" customWidth="1"/>
    <col min="13798" max="13800" width="3.85546875" style="212" customWidth="1"/>
    <col min="13801" max="13802" width="4.140625" style="212" customWidth="1"/>
    <col min="13803" max="13806" width="3.85546875" style="212" customWidth="1"/>
    <col min="13807" max="13807" width="4.28515625" style="212" customWidth="1"/>
    <col min="13808" max="13808" width="4.140625" style="212" customWidth="1"/>
    <col min="13809" max="13810" width="3.85546875" style="212" customWidth="1"/>
    <col min="13811" max="13811" width="2.5703125" style="212" customWidth="1"/>
    <col min="13812" max="13812" width="1" style="212" customWidth="1"/>
    <col min="13813" max="13816" width="0" style="212" hidden="1" customWidth="1"/>
    <col min="13817" max="13833" width="5.28515625" style="212" customWidth="1"/>
    <col min="13834" max="14044" width="9.140625" style="212"/>
    <col min="14045" max="14045" width="1" style="212" customWidth="1"/>
    <col min="14046" max="14046" width="2.42578125" style="212" customWidth="1"/>
    <col min="14047" max="14047" width="2" style="212" customWidth="1"/>
    <col min="14048" max="14048" width="24.42578125" style="212" customWidth="1"/>
    <col min="14049" max="14051" width="3.85546875" style="212" customWidth="1"/>
    <col min="14052" max="14052" width="4" style="212" customWidth="1"/>
    <col min="14053" max="14053" width="4.140625" style="212" customWidth="1"/>
    <col min="14054" max="14056" width="3.85546875" style="212" customWidth="1"/>
    <col min="14057" max="14058" width="4.140625" style="212" customWidth="1"/>
    <col min="14059" max="14062" width="3.85546875" style="212" customWidth="1"/>
    <col min="14063" max="14063" width="4.28515625" style="212" customWidth="1"/>
    <col min="14064" max="14064" width="4.140625" style="212" customWidth="1"/>
    <col min="14065" max="14066" width="3.85546875" style="212" customWidth="1"/>
    <col min="14067" max="14067" width="2.5703125" style="212" customWidth="1"/>
    <col min="14068" max="14068" width="1" style="212" customWidth="1"/>
    <col min="14069" max="14072" width="0" style="212" hidden="1" customWidth="1"/>
    <col min="14073" max="14089" width="5.28515625" style="212" customWidth="1"/>
    <col min="14090" max="14300" width="9.140625" style="212"/>
    <col min="14301" max="14301" width="1" style="212" customWidth="1"/>
    <col min="14302" max="14302" width="2.42578125" style="212" customWidth="1"/>
    <col min="14303" max="14303" width="2" style="212" customWidth="1"/>
    <col min="14304" max="14304" width="24.42578125" style="212" customWidth="1"/>
    <col min="14305" max="14307" width="3.85546875" style="212" customWidth="1"/>
    <col min="14308" max="14308" width="4" style="212" customWidth="1"/>
    <col min="14309" max="14309" width="4.140625" style="212" customWidth="1"/>
    <col min="14310" max="14312" width="3.85546875" style="212" customWidth="1"/>
    <col min="14313" max="14314" width="4.140625" style="212" customWidth="1"/>
    <col min="14315" max="14318" width="3.85546875" style="212" customWidth="1"/>
    <col min="14319" max="14319" width="4.28515625" style="212" customWidth="1"/>
    <col min="14320" max="14320" width="4.140625" style="212" customWidth="1"/>
    <col min="14321" max="14322" width="3.85546875" style="212" customWidth="1"/>
    <col min="14323" max="14323" width="2.5703125" style="212" customWidth="1"/>
    <col min="14324" max="14324" width="1" style="212" customWidth="1"/>
    <col min="14325" max="14328" width="0" style="212" hidden="1" customWidth="1"/>
    <col min="14329" max="14345" width="5.28515625" style="212" customWidth="1"/>
    <col min="14346" max="14556" width="9.140625" style="212"/>
    <col min="14557" max="14557" width="1" style="212" customWidth="1"/>
    <col min="14558" max="14558" width="2.42578125" style="212" customWidth="1"/>
    <col min="14559" max="14559" width="2" style="212" customWidth="1"/>
    <col min="14560" max="14560" width="24.42578125" style="212" customWidth="1"/>
    <col min="14561" max="14563" width="3.85546875" style="212" customWidth="1"/>
    <col min="14564" max="14564" width="4" style="212" customWidth="1"/>
    <col min="14565" max="14565" width="4.140625" style="212" customWidth="1"/>
    <col min="14566" max="14568" width="3.85546875" style="212" customWidth="1"/>
    <col min="14569" max="14570" width="4.140625" style="212" customWidth="1"/>
    <col min="14571" max="14574" width="3.85546875" style="212" customWidth="1"/>
    <col min="14575" max="14575" width="4.28515625" style="212" customWidth="1"/>
    <col min="14576" max="14576" width="4.140625" style="212" customWidth="1"/>
    <col min="14577" max="14578" width="3.85546875" style="212" customWidth="1"/>
    <col min="14579" max="14579" width="2.5703125" style="212" customWidth="1"/>
    <col min="14580" max="14580" width="1" style="212" customWidth="1"/>
    <col min="14581" max="14584" width="0" style="212" hidden="1" customWidth="1"/>
    <col min="14585" max="14601" width="5.28515625" style="212" customWidth="1"/>
    <col min="14602" max="14812" width="9.140625" style="212"/>
    <col min="14813" max="14813" width="1" style="212" customWidth="1"/>
    <col min="14814" max="14814" width="2.42578125" style="212" customWidth="1"/>
    <col min="14815" max="14815" width="2" style="212" customWidth="1"/>
    <col min="14816" max="14816" width="24.42578125" style="212" customWidth="1"/>
    <col min="14817" max="14819" width="3.85546875" style="212" customWidth="1"/>
    <col min="14820" max="14820" width="4" style="212" customWidth="1"/>
    <col min="14821" max="14821" width="4.140625" style="212" customWidth="1"/>
    <col min="14822" max="14824" width="3.85546875" style="212" customWidth="1"/>
    <col min="14825" max="14826" width="4.140625" style="212" customWidth="1"/>
    <col min="14827" max="14830" width="3.85546875" style="212" customWidth="1"/>
    <col min="14831" max="14831" width="4.28515625" style="212" customWidth="1"/>
    <col min="14832" max="14832" width="4.140625" style="212" customWidth="1"/>
    <col min="14833" max="14834" width="3.85546875" style="212" customWidth="1"/>
    <col min="14835" max="14835" width="2.5703125" style="212" customWidth="1"/>
    <col min="14836" max="14836" width="1" style="212" customWidth="1"/>
    <col min="14837" max="14840" width="0" style="212" hidden="1" customWidth="1"/>
    <col min="14841" max="14857" width="5.28515625" style="212" customWidth="1"/>
    <col min="14858" max="15068" width="9.140625" style="212"/>
    <col min="15069" max="15069" width="1" style="212" customWidth="1"/>
    <col min="15070" max="15070" width="2.42578125" style="212" customWidth="1"/>
    <col min="15071" max="15071" width="2" style="212" customWidth="1"/>
    <col min="15072" max="15072" width="24.42578125" style="212" customWidth="1"/>
    <col min="15073" max="15075" width="3.85546875" style="212" customWidth="1"/>
    <col min="15076" max="15076" width="4" style="212" customWidth="1"/>
    <col min="15077" max="15077" width="4.140625" style="212" customWidth="1"/>
    <col min="15078" max="15080" width="3.85546875" style="212" customWidth="1"/>
    <col min="15081" max="15082" width="4.140625" style="212" customWidth="1"/>
    <col min="15083" max="15086" width="3.85546875" style="212" customWidth="1"/>
    <col min="15087" max="15087" width="4.28515625" style="212" customWidth="1"/>
    <col min="15088" max="15088" width="4.140625" style="212" customWidth="1"/>
    <col min="15089" max="15090" width="3.85546875" style="212" customWidth="1"/>
    <col min="15091" max="15091" width="2.5703125" style="212" customWidth="1"/>
    <col min="15092" max="15092" width="1" style="212" customWidth="1"/>
    <col min="15093" max="15096" width="0" style="212" hidden="1" customWidth="1"/>
    <col min="15097" max="15113" width="5.28515625" style="212" customWidth="1"/>
    <col min="15114" max="15324" width="9.140625" style="212"/>
    <col min="15325" max="15325" width="1" style="212" customWidth="1"/>
    <col min="15326" max="15326" width="2.42578125" style="212" customWidth="1"/>
    <col min="15327" max="15327" width="2" style="212" customWidth="1"/>
    <col min="15328" max="15328" width="24.42578125" style="212" customWidth="1"/>
    <col min="15329" max="15331" width="3.85546875" style="212" customWidth="1"/>
    <col min="15332" max="15332" width="4" style="212" customWidth="1"/>
    <col min="15333" max="15333" width="4.140625" style="212" customWidth="1"/>
    <col min="15334" max="15336" width="3.85546875" style="212" customWidth="1"/>
    <col min="15337" max="15338" width="4.140625" style="212" customWidth="1"/>
    <col min="15339" max="15342" width="3.85546875" style="212" customWidth="1"/>
    <col min="15343" max="15343" width="4.28515625" style="212" customWidth="1"/>
    <col min="15344" max="15344" width="4.140625" style="212" customWidth="1"/>
    <col min="15345" max="15346" width="3.85546875" style="212" customWidth="1"/>
    <col min="15347" max="15347" width="2.5703125" style="212" customWidth="1"/>
    <col min="15348" max="15348" width="1" style="212" customWidth="1"/>
    <col min="15349" max="15352" width="0" style="212" hidden="1" customWidth="1"/>
    <col min="15353" max="15369" width="5.28515625" style="212" customWidth="1"/>
    <col min="15370" max="15580" width="9.140625" style="212"/>
    <col min="15581" max="15581" width="1" style="212" customWidth="1"/>
    <col min="15582" max="15582" width="2.42578125" style="212" customWidth="1"/>
    <col min="15583" max="15583" width="2" style="212" customWidth="1"/>
    <col min="15584" max="15584" width="24.42578125" style="212" customWidth="1"/>
    <col min="15585" max="15587" width="3.85546875" style="212" customWidth="1"/>
    <col min="15588" max="15588" width="4" style="212" customWidth="1"/>
    <col min="15589" max="15589" width="4.140625" style="212" customWidth="1"/>
    <col min="15590" max="15592" width="3.85546875" style="212" customWidth="1"/>
    <col min="15593" max="15594" width="4.140625" style="212" customWidth="1"/>
    <col min="15595" max="15598" width="3.85546875" style="212" customWidth="1"/>
    <col min="15599" max="15599" width="4.28515625" style="212" customWidth="1"/>
    <col min="15600" max="15600" width="4.140625" style="212" customWidth="1"/>
    <col min="15601" max="15602" width="3.85546875" style="212" customWidth="1"/>
    <col min="15603" max="15603" width="2.5703125" style="212" customWidth="1"/>
    <col min="15604" max="15604" width="1" style="212" customWidth="1"/>
    <col min="15605" max="15608" width="0" style="212" hidden="1" customWidth="1"/>
    <col min="15609" max="15625" width="5.28515625" style="212" customWidth="1"/>
    <col min="15626" max="15836" width="9.140625" style="212"/>
    <col min="15837" max="15837" width="1" style="212" customWidth="1"/>
    <col min="15838" max="15838" width="2.42578125" style="212" customWidth="1"/>
    <col min="15839" max="15839" width="2" style="212" customWidth="1"/>
    <col min="15840" max="15840" width="24.42578125" style="212" customWidth="1"/>
    <col min="15841" max="15843" width="3.85546875" style="212" customWidth="1"/>
    <col min="15844" max="15844" width="4" style="212" customWidth="1"/>
    <col min="15845" max="15845" width="4.140625" style="212" customWidth="1"/>
    <col min="15846" max="15848" width="3.85546875" style="212" customWidth="1"/>
    <col min="15849" max="15850" width="4.140625" style="212" customWidth="1"/>
    <col min="15851" max="15854" width="3.85546875" style="212" customWidth="1"/>
    <col min="15855" max="15855" width="4.28515625" style="212" customWidth="1"/>
    <col min="15856" max="15856" width="4.140625" style="212" customWidth="1"/>
    <col min="15857" max="15858" width="3.85546875" style="212" customWidth="1"/>
    <col min="15859" max="15859" width="2.5703125" style="212" customWidth="1"/>
    <col min="15860" max="15860" width="1" style="212" customWidth="1"/>
    <col min="15861" max="15864" width="0" style="212" hidden="1" customWidth="1"/>
    <col min="15865" max="15881" width="5.28515625" style="212" customWidth="1"/>
    <col min="15882" max="16092" width="9.140625" style="212"/>
    <col min="16093" max="16093" width="1" style="212" customWidth="1"/>
    <col min="16094" max="16094" width="2.42578125" style="212" customWidth="1"/>
    <col min="16095" max="16095" width="2" style="212" customWidth="1"/>
    <col min="16096" max="16096" width="24.42578125" style="212" customWidth="1"/>
    <col min="16097" max="16099" width="3.85546875" style="212" customWidth="1"/>
    <col min="16100" max="16100" width="4" style="212" customWidth="1"/>
    <col min="16101" max="16101" width="4.140625" style="212" customWidth="1"/>
    <col min="16102" max="16104" width="3.85546875" style="212" customWidth="1"/>
    <col min="16105" max="16106" width="4.140625" style="212" customWidth="1"/>
    <col min="16107" max="16110" width="3.85546875" style="212" customWidth="1"/>
    <col min="16111" max="16111" width="4.28515625" style="212" customWidth="1"/>
    <col min="16112" max="16112" width="4.140625" style="212" customWidth="1"/>
    <col min="16113" max="16114" width="3.85546875" style="212" customWidth="1"/>
    <col min="16115" max="16115" width="2.5703125" style="212" customWidth="1"/>
    <col min="16116" max="16116" width="1" style="212" customWidth="1"/>
    <col min="16117" max="16120" width="0" style="212" hidden="1" customWidth="1"/>
    <col min="16121" max="16137" width="5.28515625" style="212" customWidth="1"/>
    <col min="16138" max="16384" width="9.140625" style="212"/>
  </cols>
  <sheetData>
    <row r="1" spans="1:16">
      <c r="A1" s="211"/>
      <c r="B1" s="1614" t="s">
        <v>425</v>
      </c>
      <c r="C1" s="1614"/>
      <c r="D1" s="1614"/>
      <c r="E1" s="1614"/>
      <c r="F1" s="283"/>
      <c r="G1" s="283"/>
      <c r="H1" s="283"/>
      <c r="I1" s="283"/>
      <c r="J1" s="283"/>
      <c r="K1" s="283"/>
      <c r="L1" s="283"/>
      <c r="M1" s="283"/>
      <c r="N1" s="283"/>
      <c r="O1" s="1258"/>
    </row>
    <row r="2" spans="1:16" ht="6" customHeight="1">
      <c r="A2" s="211"/>
      <c r="B2" s="209"/>
      <c r="C2" s="209"/>
      <c r="D2" s="209"/>
      <c r="E2" s="209"/>
      <c r="F2" s="209"/>
      <c r="G2" s="209"/>
      <c r="H2" s="209"/>
      <c r="I2" s="209"/>
      <c r="J2" s="209"/>
      <c r="K2" s="209"/>
      <c r="L2" s="209"/>
      <c r="M2" s="209"/>
      <c r="N2" s="284"/>
      <c r="O2" s="1258"/>
    </row>
    <row r="3" spans="1:16" ht="13.5" thickBot="1">
      <c r="A3" s="211"/>
      <c r="B3" s="213"/>
      <c r="C3" s="213"/>
      <c r="D3" s="213"/>
      <c r="E3" s="213"/>
      <c r="F3" s="213"/>
      <c r="G3" s="213"/>
      <c r="H3" s="213"/>
      <c r="I3" s="213"/>
      <c r="J3" s="213"/>
      <c r="K3" s="213"/>
      <c r="L3" s="213"/>
      <c r="M3" s="1259" t="s">
        <v>70</v>
      </c>
      <c r="N3" s="285"/>
      <c r="O3" s="1258"/>
    </row>
    <row r="4" spans="1:16" s="1263" customFormat="1" ht="13.5" thickBot="1">
      <c r="A4" s="1260"/>
      <c r="B4" s="1261"/>
      <c r="C4" s="1019" t="s">
        <v>489</v>
      </c>
      <c r="D4" s="1020"/>
      <c r="E4" s="1020"/>
      <c r="F4" s="1020"/>
      <c r="G4" s="1020"/>
      <c r="H4" s="1020"/>
      <c r="I4" s="1020"/>
      <c r="J4" s="1020"/>
      <c r="K4" s="1020"/>
      <c r="L4" s="1020"/>
      <c r="M4" s="454"/>
      <c r="N4" s="285"/>
      <c r="O4" s="1262"/>
      <c r="P4" s="212"/>
    </row>
    <row r="5" spans="1:16" s="1267" customFormat="1" ht="4.5" customHeight="1">
      <c r="A5" s="1264"/>
      <c r="B5" s="252"/>
      <c r="C5" s="1265"/>
      <c r="D5" s="1265"/>
      <c r="E5" s="1265"/>
      <c r="F5" s="1265"/>
      <c r="G5" s="1265"/>
      <c r="H5" s="1265"/>
      <c r="I5" s="1265"/>
      <c r="J5" s="1265"/>
      <c r="K5" s="1265"/>
      <c r="L5" s="1265"/>
      <c r="M5" s="1265"/>
      <c r="N5" s="285"/>
      <c r="O5" s="1266"/>
      <c r="P5" s="212"/>
    </row>
    <row r="6" spans="1:16" s="1267" customFormat="1">
      <c r="A6" s="1264"/>
      <c r="B6" s="252"/>
      <c r="C6" s="1268"/>
      <c r="D6" s="1268"/>
      <c r="E6" s="1269">
        <v>2005</v>
      </c>
      <c r="F6" s="1269">
        <v>2006</v>
      </c>
      <c r="G6" s="1269">
        <v>2007</v>
      </c>
      <c r="H6" s="1269">
        <v>2008</v>
      </c>
      <c r="I6" s="1269">
        <v>2009</v>
      </c>
      <c r="J6" s="1269">
        <v>2010</v>
      </c>
      <c r="K6" s="1269">
        <v>2011</v>
      </c>
      <c r="L6" s="1269">
        <v>2012</v>
      </c>
      <c r="M6" s="1269">
        <v>2013</v>
      </c>
      <c r="N6" s="285"/>
      <c r="O6" s="1266"/>
      <c r="P6" s="212"/>
    </row>
    <row r="7" spans="1:16" s="1267" customFormat="1" ht="5.25" customHeight="1">
      <c r="A7" s="1264"/>
      <c r="B7" s="252"/>
      <c r="C7" s="1268"/>
      <c r="D7" s="1268"/>
      <c r="E7" s="1270"/>
      <c r="F7" s="1270"/>
      <c r="G7" s="1271"/>
      <c r="H7" s="1271"/>
      <c r="I7" s="1272"/>
      <c r="J7" s="1273"/>
      <c r="K7" s="1273"/>
      <c r="L7" s="1273"/>
      <c r="M7" s="1273"/>
      <c r="N7" s="285"/>
      <c r="O7" s="1266"/>
      <c r="P7" s="212"/>
    </row>
    <row r="8" spans="1:16" s="1369" customFormat="1">
      <c r="A8" s="1363"/>
      <c r="B8" s="1364"/>
      <c r="C8" s="1365" t="s">
        <v>429</v>
      </c>
      <c r="D8" s="1366"/>
      <c r="E8" s="1367">
        <v>328230</v>
      </c>
      <c r="F8" s="1367">
        <v>330967</v>
      </c>
      <c r="G8" s="1367">
        <v>341720</v>
      </c>
      <c r="H8" s="1367">
        <v>343663</v>
      </c>
      <c r="I8" s="1367">
        <v>336378</v>
      </c>
      <c r="J8" s="1367">
        <v>283311</v>
      </c>
      <c r="K8" s="1367">
        <v>281015</v>
      </c>
      <c r="L8" s="1367">
        <v>268026</v>
      </c>
      <c r="M8" s="1278">
        <v>265860</v>
      </c>
      <c r="N8" s="1279"/>
      <c r="O8" s="1368"/>
    </row>
    <row r="9" spans="1:16" s="1369" customFormat="1">
      <c r="A9" s="1363"/>
      <c r="B9" s="1364"/>
      <c r="C9" s="1365" t="s">
        <v>430</v>
      </c>
      <c r="D9" s="1366"/>
      <c r="E9" s="1367">
        <v>378756</v>
      </c>
      <c r="F9" s="1367">
        <v>384854</v>
      </c>
      <c r="G9" s="1367">
        <v>397332</v>
      </c>
      <c r="H9" s="1367">
        <v>400210</v>
      </c>
      <c r="I9" s="1367">
        <v>390129</v>
      </c>
      <c r="J9" s="1367">
        <v>337570</v>
      </c>
      <c r="K9" s="1367">
        <v>334499</v>
      </c>
      <c r="L9" s="1367">
        <v>319177</v>
      </c>
      <c r="M9" s="1278">
        <v>315112</v>
      </c>
      <c r="N9" s="1370"/>
      <c r="O9" s="1368"/>
    </row>
    <row r="10" spans="1:16" s="1282" customFormat="1">
      <c r="A10" s="1274"/>
      <c r="B10" s="1275"/>
      <c r="C10" s="1276" t="s">
        <v>574</v>
      </c>
      <c r="D10" s="1277"/>
      <c r="E10" s="1278">
        <v>2960216</v>
      </c>
      <c r="F10" s="1278">
        <v>2990993</v>
      </c>
      <c r="G10" s="1278">
        <v>3094177</v>
      </c>
      <c r="H10" s="1278">
        <v>3138017</v>
      </c>
      <c r="I10" s="1278">
        <v>2998781</v>
      </c>
      <c r="J10" s="1278">
        <v>2779077</v>
      </c>
      <c r="K10" s="1278">
        <v>2735237</v>
      </c>
      <c r="L10" s="1278">
        <v>2559732</v>
      </c>
      <c r="M10" s="1278">
        <v>2555676</v>
      </c>
      <c r="N10" s="1283"/>
      <c r="O10" s="1280"/>
      <c r="P10" s="1281"/>
    </row>
    <row r="11" spans="1:16" s="1282" customFormat="1">
      <c r="A11" s="1274"/>
      <c r="B11" s="1275"/>
      <c r="C11" s="1276" t="s">
        <v>490</v>
      </c>
      <c r="D11" s="1277"/>
      <c r="E11" s="1278">
        <v>2738739</v>
      </c>
      <c r="F11" s="1278">
        <v>2765576</v>
      </c>
      <c r="G11" s="1278">
        <v>2848902</v>
      </c>
      <c r="H11" s="1278">
        <v>2894365</v>
      </c>
      <c r="I11" s="1278">
        <v>2759400</v>
      </c>
      <c r="J11" s="1278">
        <v>2599509</v>
      </c>
      <c r="K11" s="1278">
        <v>2553741</v>
      </c>
      <c r="L11" s="1278">
        <v>2387386</v>
      </c>
      <c r="M11" s="1278">
        <v>2384121</v>
      </c>
      <c r="N11" s="1283"/>
      <c r="O11" s="1280"/>
      <c r="P11" s="1281"/>
    </row>
    <row r="12" spans="1:16" s="1281" customFormat="1">
      <c r="A12" s="1284"/>
      <c r="B12" s="1285"/>
      <c r="C12" s="1286" t="s">
        <v>491</v>
      </c>
      <c r="D12" s="1287"/>
      <c r="E12" s="1288"/>
      <c r="F12" s="1288"/>
      <c r="G12" s="1288"/>
      <c r="H12" s="1288"/>
      <c r="I12" s="1288"/>
      <c r="J12" s="1288"/>
      <c r="K12" s="1288"/>
      <c r="L12" s="1288"/>
      <c r="M12" s="1288"/>
      <c r="N12" s="1283"/>
      <c r="O12" s="1289"/>
    </row>
    <row r="13" spans="1:16" s="1281" customFormat="1">
      <c r="A13" s="1284"/>
      <c r="B13" s="1285"/>
      <c r="D13" s="1286" t="s">
        <v>492</v>
      </c>
      <c r="E13" s="1288">
        <v>767.35</v>
      </c>
      <c r="F13" s="1288">
        <v>789.21641020299899</v>
      </c>
      <c r="G13" s="1288">
        <v>808.47849558853909</v>
      </c>
      <c r="H13" s="1288">
        <v>846.1337237422581</v>
      </c>
      <c r="I13" s="1288">
        <v>870.33975224698497</v>
      </c>
      <c r="J13" s="1288">
        <v>900.04</v>
      </c>
      <c r="K13" s="1288">
        <v>906.11</v>
      </c>
      <c r="L13" s="1288">
        <v>915.01</v>
      </c>
      <c r="M13" s="1288">
        <v>912.18298170177309</v>
      </c>
      <c r="N13" s="1283"/>
      <c r="O13" s="1289"/>
    </row>
    <row r="14" spans="1:16" s="1281" customFormat="1">
      <c r="A14" s="1284"/>
      <c r="B14" s="1285"/>
      <c r="C14" s="1290"/>
      <c r="D14" s="1286" t="s">
        <v>493</v>
      </c>
      <c r="E14" s="1288">
        <v>550</v>
      </c>
      <c r="F14" s="1288">
        <v>565</v>
      </c>
      <c r="G14" s="1288">
        <v>583.36</v>
      </c>
      <c r="H14" s="1288">
        <v>600</v>
      </c>
      <c r="I14" s="1288">
        <v>615.5</v>
      </c>
      <c r="J14" s="1288">
        <v>634</v>
      </c>
      <c r="K14" s="1288">
        <v>641.92999999999995</v>
      </c>
      <c r="L14" s="1288">
        <v>641.92999999999995</v>
      </c>
      <c r="M14" s="1288">
        <v>641.92999999999995</v>
      </c>
      <c r="N14" s="1283"/>
      <c r="O14" s="1289"/>
    </row>
    <row r="15" spans="1:16" s="1282" customFormat="1">
      <c r="A15" s="1274"/>
      <c r="B15" s="1275"/>
      <c r="C15" s="1276" t="s">
        <v>494</v>
      </c>
      <c r="D15" s="1277"/>
      <c r="E15" s="1288"/>
      <c r="F15" s="1288"/>
      <c r="G15" s="1288"/>
      <c r="H15" s="1288"/>
      <c r="I15" s="1288"/>
      <c r="J15" s="1288"/>
      <c r="K15" s="1288"/>
      <c r="L15" s="1288"/>
      <c r="M15" s="1288"/>
      <c r="N15" s="1283"/>
      <c r="O15" s="1280"/>
      <c r="P15" s="1281"/>
    </row>
    <row r="16" spans="1:16" s="1282" customFormat="1">
      <c r="A16" s="1274"/>
      <c r="B16" s="1275"/>
      <c r="D16" s="1276" t="s">
        <v>495</v>
      </c>
      <c r="E16" s="1288">
        <v>909.17</v>
      </c>
      <c r="F16" s="1288">
        <v>935.96967052376601</v>
      </c>
      <c r="G16" s="1288">
        <v>965.24629620701603</v>
      </c>
      <c r="H16" s="1288">
        <v>1010.3760072203901</v>
      </c>
      <c r="I16" s="1288">
        <v>1036.4416794790202</v>
      </c>
      <c r="J16" s="1288">
        <v>1076.26</v>
      </c>
      <c r="K16" s="1288">
        <v>1084.55</v>
      </c>
      <c r="L16" s="1288">
        <v>1095.5899999999999</v>
      </c>
      <c r="M16" s="1288">
        <v>1093.8178723953499</v>
      </c>
      <c r="N16" s="1283"/>
      <c r="O16" s="1280"/>
      <c r="P16" s="1281"/>
    </row>
    <row r="17" spans="1:36" s="1282" customFormat="1">
      <c r="A17" s="1274"/>
      <c r="B17" s="1275"/>
      <c r="C17" s="1276"/>
      <c r="D17" s="1277" t="s">
        <v>496</v>
      </c>
      <c r="E17" s="1288">
        <v>646.65</v>
      </c>
      <c r="F17" s="1288">
        <v>667</v>
      </c>
      <c r="G17" s="1288">
        <v>693</v>
      </c>
      <c r="H17" s="1288">
        <v>721.82</v>
      </c>
      <c r="I17" s="1288">
        <v>740</v>
      </c>
      <c r="J17" s="1288">
        <v>768.375</v>
      </c>
      <c r="K17" s="1288">
        <v>776</v>
      </c>
      <c r="L17" s="1288">
        <v>783.62</v>
      </c>
      <c r="M17" s="1288">
        <v>785.45</v>
      </c>
      <c r="N17" s="1283"/>
      <c r="O17" s="1280"/>
      <c r="P17" s="1281"/>
    </row>
    <row r="18" spans="1:36" s="1282" customFormat="1" ht="5.25" customHeight="1" thickBot="1">
      <c r="A18" s="1274"/>
      <c r="B18" s="1275"/>
      <c r="C18" s="1276"/>
      <c r="D18" s="1277"/>
      <c r="E18" s="1288"/>
      <c r="F18" s="1288"/>
      <c r="G18" s="1288"/>
      <c r="H18" s="1288"/>
      <c r="I18" s="1288"/>
      <c r="J18" s="1288"/>
      <c r="K18" s="1288"/>
      <c r="L18" s="1288"/>
      <c r="M18" s="1288"/>
      <c r="N18" s="1283"/>
      <c r="O18" s="1280"/>
      <c r="P18" s="1281"/>
    </row>
    <row r="19" spans="1:36" s="250" customFormat="1" ht="13.5" thickBot="1">
      <c r="A19" s="249"/>
      <c r="B19" s="214"/>
      <c r="C19" s="1019" t="s">
        <v>497</v>
      </c>
      <c r="D19" s="1020"/>
      <c r="E19" s="1020"/>
      <c r="F19" s="1020"/>
      <c r="G19" s="1020"/>
      <c r="H19" s="1020"/>
      <c r="I19" s="1020"/>
      <c r="J19" s="1020"/>
      <c r="K19" s="1020"/>
      <c r="L19" s="1020"/>
      <c r="M19" s="454"/>
      <c r="N19" s="285"/>
      <c r="O19" s="1291"/>
      <c r="P19" s="1120"/>
      <c r="Q19" s="1120"/>
      <c r="R19" s="1120"/>
      <c r="S19" s="1120"/>
      <c r="T19" s="1120"/>
      <c r="U19" s="1120"/>
      <c r="V19" s="1120"/>
      <c r="W19" s="1120"/>
    </row>
    <row r="20" spans="1:36" s="250" customFormat="1" ht="4.5" customHeight="1">
      <c r="A20" s="249"/>
      <c r="B20" s="214"/>
      <c r="C20" s="251"/>
      <c r="D20" s="251"/>
      <c r="E20" s="251"/>
      <c r="F20" s="251"/>
      <c r="G20" s="251"/>
      <c r="H20" s="251"/>
      <c r="I20" s="251"/>
      <c r="J20" s="251"/>
      <c r="K20" s="251"/>
      <c r="L20" s="251"/>
      <c r="M20" s="251"/>
      <c r="N20" s="285"/>
      <c r="O20" s="1291"/>
      <c r="P20" s="1120"/>
      <c r="Q20" s="1120"/>
      <c r="R20" s="1120"/>
      <c r="S20" s="1120"/>
      <c r="T20" s="1120"/>
      <c r="U20" s="1120"/>
      <c r="V20" s="1120"/>
      <c r="W20" s="1120"/>
    </row>
    <row r="21" spans="1:36" s="250" customFormat="1">
      <c r="A21" s="249"/>
      <c r="B21" s="214"/>
      <c r="C21" s="1615">
        <v>2013</v>
      </c>
      <c r="D21" s="1616"/>
      <c r="E21" s="1616"/>
      <c r="F21" s="1617"/>
      <c r="G21" s="1621" t="s">
        <v>575</v>
      </c>
      <c r="H21" s="1621"/>
      <c r="I21" s="1621"/>
      <c r="J21" s="1622" t="s">
        <v>576</v>
      </c>
      <c r="K21" s="1623"/>
      <c r="L21" s="1623"/>
      <c r="M21" s="1623"/>
      <c r="N21" s="285"/>
      <c r="O21" s="1291"/>
      <c r="P21" s="1120"/>
      <c r="Q21" s="1120"/>
      <c r="R21" s="1120"/>
      <c r="S21" s="1120"/>
      <c r="T21" s="1120"/>
      <c r="U21" s="1120"/>
      <c r="V21" s="1120"/>
      <c r="W21" s="1120"/>
    </row>
    <row r="22" spans="1:36" s="250" customFormat="1" ht="24" customHeight="1">
      <c r="A22" s="249"/>
      <c r="B22" s="252"/>
      <c r="C22" s="1618"/>
      <c r="D22" s="1619"/>
      <c r="E22" s="1619"/>
      <c r="F22" s="1620"/>
      <c r="G22" s="1371" t="s">
        <v>577</v>
      </c>
      <c r="H22" s="1371" t="s">
        <v>578</v>
      </c>
      <c r="I22" s="1372" t="s">
        <v>579</v>
      </c>
      <c r="J22" s="1372" t="s">
        <v>580</v>
      </c>
      <c r="K22" s="1372" t="s">
        <v>581</v>
      </c>
      <c r="L22" s="1624" t="s">
        <v>582</v>
      </c>
      <c r="M22" s="1624"/>
      <c r="N22" s="285"/>
      <c r="O22" s="1291"/>
      <c r="P22" s="1120"/>
      <c r="Q22" s="1120"/>
      <c r="R22" s="1120"/>
      <c r="S22" s="1120"/>
      <c r="T22" s="1120"/>
      <c r="U22" s="1120"/>
      <c r="V22" s="1120"/>
      <c r="W22" s="1120"/>
    </row>
    <row r="23" spans="1:36" s="1297" customFormat="1" ht="13.5" customHeight="1">
      <c r="A23" s="1292"/>
      <c r="B23" s="1293"/>
      <c r="C23" s="1294" t="s">
        <v>68</v>
      </c>
      <c r="D23" s="1295"/>
      <c r="E23" s="1358"/>
      <c r="F23" s="1373"/>
      <c r="G23" s="1374">
        <v>912.18298170177309</v>
      </c>
      <c r="H23" s="1374">
        <v>1093.8178723953499</v>
      </c>
      <c r="I23" s="1358">
        <v>1890511</v>
      </c>
      <c r="J23" s="1374">
        <v>36.396170129481597</v>
      </c>
      <c r="K23" s="1374">
        <v>36.654445796219889</v>
      </c>
      <c r="L23" s="1613">
        <v>2319267</v>
      </c>
      <c r="M23" s="1613"/>
      <c r="N23" s="285"/>
      <c r="O23" s="1296"/>
      <c r="P23" s="1120"/>
      <c r="R23" s="1298"/>
      <c r="S23" s="1298"/>
      <c r="T23" s="1298"/>
      <c r="U23" s="1298"/>
      <c r="V23" s="1298"/>
      <c r="W23" s="1298"/>
    </row>
    <row r="24" spans="1:36" s="1305" customFormat="1" ht="11.25" customHeight="1">
      <c r="A24" s="1299"/>
      <c r="B24" s="1300"/>
      <c r="C24" s="1286" t="s">
        <v>381</v>
      </c>
      <c r="D24" s="1301"/>
      <c r="E24" s="1302"/>
      <c r="F24" s="1373"/>
      <c r="G24" s="1374">
        <v>684.70209934705304</v>
      </c>
      <c r="H24" s="1374">
        <v>789.23093644102801</v>
      </c>
      <c r="I24" s="1358">
        <v>36297</v>
      </c>
      <c r="J24" s="1374">
        <v>34.818764725654802</v>
      </c>
      <c r="K24" s="1374">
        <v>35.200104821969894</v>
      </c>
      <c r="L24" s="1613">
        <v>48287</v>
      </c>
      <c r="M24" s="1613"/>
      <c r="N24" s="285"/>
      <c r="O24" s="1303"/>
      <c r="P24" s="1120"/>
      <c r="Q24" s="1304"/>
      <c r="R24" s="1304"/>
      <c r="S24" s="1304"/>
      <c r="T24" s="1304"/>
      <c r="U24" s="1304"/>
      <c r="V24" s="1304"/>
      <c r="W24" s="1304"/>
    </row>
    <row r="25" spans="1:36" s="1128" customFormat="1" ht="11.25" customHeight="1">
      <c r="A25" s="1125"/>
      <c r="B25" s="1126"/>
      <c r="C25" s="1276" t="s">
        <v>382</v>
      </c>
      <c r="D25" s="1123"/>
      <c r="E25" s="1306"/>
      <c r="F25" s="1373"/>
      <c r="G25" s="1374">
        <v>918.56127009883517</v>
      </c>
      <c r="H25" s="1374">
        <v>1216.8668800708101</v>
      </c>
      <c r="I25" s="1358">
        <v>6779</v>
      </c>
      <c r="J25" s="1374">
        <v>37.703181333102599</v>
      </c>
      <c r="K25" s="1374">
        <v>38.207320238816294</v>
      </c>
      <c r="L25" s="1613">
        <v>8001</v>
      </c>
      <c r="M25" s="1613"/>
      <c r="N25" s="285"/>
      <c r="O25" s="1307"/>
      <c r="P25" s="1120"/>
      <c r="Q25" s="1127"/>
      <c r="R25" s="1127"/>
      <c r="S25" s="1127"/>
      <c r="T25" s="1127"/>
      <c r="U25" s="1127"/>
      <c r="V25" s="1127"/>
      <c r="W25" s="1127"/>
    </row>
    <row r="26" spans="1:36" s="1128" customFormat="1" ht="11.25" customHeight="1">
      <c r="A26" s="1125"/>
      <c r="B26" s="1126"/>
      <c r="C26" s="1276" t="s">
        <v>383</v>
      </c>
      <c r="D26" s="1123"/>
      <c r="E26" s="1306"/>
      <c r="F26" s="1373"/>
      <c r="G26" s="1374">
        <v>839.40630322254503</v>
      </c>
      <c r="H26" s="1374">
        <v>996.63412584612513</v>
      </c>
      <c r="I26" s="1358">
        <v>447038</v>
      </c>
      <c r="J26" s="1374">
        <v>38.3211136256107</v>
      </c>
      <c r="K26" s="1374">
        <v>38.710600201442496</v>
      </c>
      <c r="L26" s="1613">
        <v>526281</v>
      </c>
      <c r="M26" s="1613"/>
      <c r="N26" s="285"/>
      <c r="O26" s="1307"/>
      <c r="P26" s="1127"/>
      <c r="Q26" s="1127"/>
      <c r="R26" s="1127"/>
      <c r="S26" s="1127"/>
      <c r="T26" s="1127"/>
      <c r="U26" s="1127"/>
      <c r="V26" s="1127"/>
      <c r="W26" s="1127"/>
    </row>
    <row r="27" spans="1:36" s="1128" customFormat="1" ht="9.75" customHeight="1">
      <c r="A27" s="1125"/>
      <c r="B27" s="1126"/>
      <c r="C27" s="248"/>
      <c r="D27" s="1416" t="s">
        <v>498</v>
      </c>
      <c r="E27" s="1416"/>
      <c r="F27" s="1375"/>
      <c r="G27" s="1417">
        <v>745.48260773927905</v>
      </c>
      <c r="H27" s="1417">
        <v>899.15402889471602</v>
      </c>
      <c r="I27" s="1418">
        <v>56827</v>
      </c>
      <c r="J27" s="1417">
        <v>37.837628384040592</v>
      </c>
      <c r="K27" s="1417">
        <v>38.187639811345598</v>
      </c>
      <c r="L27" s="1625">
        <v>66642</v>
      </c>
      <c r="M27" s="1625"/>
      <c r="N27" s="285"/>
      <c r="O27" s="1307"/>
      <c r="P27" s="1127"/>
      <c r="Q27" s="1127"/>
      <c r="R27" s="1127"/>
      <c r="S27" s="1127"/>
      <c r="T27" s="1127"/>
      <c r="U27" s="1127"/>
      <c r="V27" s="1127"/>
      <c r="W27" s="1127"/>
    </row>
    <row r="28" spans="1:36" s="1128" customFormat="1" ht="9.75" customHeight="1">
      <c r="A28" s="1125"/>
      <c r="B28" s="1126"/>
      <c r="C28" s="248"/>
      <c r="D28" s="1416" t="s">
        <v>499</v>
      </c>
      <c r="E28" s="1416"/>
      <c r="F28" s="1375"/>
      <c r="G28" s="1417">
        <v>1105.9654889750902</v>
      </c>
      <c r="H28" s="1417">
        <v>1312.27397100857</v>
      </c>
      <c r="I28" s="1418">
        <v>9796</v>
      </c>
      <c r="J28" s="1417">
        <v>37.408795701277</v>
      </c>
      <c r="K28" s="1417">
        <v>38.437925565369596</v>
      </c>
      <c r="L28" s="1625">
        <v>11252</v>
      </c>
      <c r="M28" s="1625"/>
      <c r="N28" s="285"/>
      <c r="O28" s="1309"/>
      <c r="P28" s="1127"/>
      <c r="Q28" s="1127"/>
      <c r="R28" s="1127"/>
      <c r="S28" s="1127"/>
      <c r="T28" s="1127"/>
      <c r="U28" s="1127"/>
      <c r="V28" s="1127"/>
      <c r="W28" s="1127"/>
      <c r="X28" s="1127"/>
      <c r="Y28" s="1127"/>
      <c r="Z28" s="1127"/>
      <c r="AA28" s="1127"/>
      <c r="AB28" s="1127"/>
      <c r="AC28" s="1127"/>
      <c r="AD28" s="1127"/>
      <c r="AE28" s="1127"/>
      <c r="AF28" s="1127"/>
      <c r="AG28" s="1127"/>
      <c r="AH28" s="1127"/>
      <c r="AI28" s="1127"/>
      <c r="AJ28" s="1127"/>
    </row>
    <row r="29" spans="1:36" s="1128" customFormat="1" ht="9.75" customHeight="1">
      <c r="A29" s="1125"/>
      <c r="B29" s="1126"/>
      <c r="C29" s="248"/>
      <c r="D29" s="1416" t="s">
        <v>500</v>
      </c>
      <c r="E29" s="1416"/>
      <c r="F29" s="1375"/>
      <c r="G29" s="1417">
        <v>1759.9572453703699</v>
      </c>
      <c r="H29" s="1417">
        <v>2084.2106712963</v>
      </c>
      <c r="I29" s="1418">
        <v>432</v>
      </c>
      <c r="J29" s="1417">
        <v>39.773504273504294</v>
      </c>
      <c r="K29" s="1417">
        <v>39.938568376068396</v>
      </c>
      <c r="L29" s="1625">
        <v>432</v>
      </c>
      <c r="M29" s="1625"/>
      <c r="N29" s="285"/>
      <c r="O29" s="1309"/>
      <c r="P29" s="1127"/>
      <c r="Q29" s="1127"/>
      <c r="R29" s="1127"/>
      <c r="S29" s="1127"/>
      <c r="T29" s="1127"/>
      <c r="U29" s="1127"/>
      <c r="V29" s="1127"/>
      <c r="W29" s="1127"/>
      <c r="X29" s="1127"/>
      <c r="Y29" s="1127"/>
      <c r="Z29" s="1127"/>
      <c r="AA29" s="1127"/>
      <c r="AB29" s="1127"/>
      <c r="AC29" s="1127"/>
      <c r="AD29" s="1127"/>
      <c r="AE29" s="1127"/>
      <c r="AF29" s="1127"/>
      <c r="AG29" s="1127"/>
      <c r="AH29" s="1127"/>
      <c r="AI29" s="1127"/>
      <c r="AJ29" s="1127"/>
    </row>
    <row r="30" spans="1:36" s="1128" customFormat="1" ht="9.75" customHeight="1">
      <c r="A30" s="1125"/>
      <c r="B30" s="1126"/>
      <c r="C30" s="248"/>
      <c r="D30" s="1416" t="s">
        <v>501</v>
      </c>
      <c r="E30" s="1416"/>
      <c r="F30" s="1375"/>
      <c r="G30" s="1417">
        <v>681.72285655241603</v>
      </c>
      <c r="H30" s="1417">
        <v>810.69469754671911</v>
      </c>
      <c r="I30" s="1418">
        <v>33873</v>
      </c>
      <c r="J30" s="1417">
        <v>38.573372116163597</v>
      </c>
      <c r="K30" s="1417">
        <v>38.986135875257098</v>
      </c>
      <c r="L30" s="1625">
        <v>38267</v>
      </c>
      <c r="M30" s="1625"/>
      <c r="N30" s="285"/>
      <c r="O30" s="1309"/>
      <c r="P30" s="1127"/>
      <c r="Q30" s="1127"/>
      <c r="R30" s="1127"/>
      <c r="S30" s="1127"/>
      <c r="T30" s="1127"/>
      <c r="U30" s="1127"/>
      <c r="V30" s="1127"/>
      <c r="W30" s="1127"/>
      <c r="X30" s="1127"/>
      <c r="Y30" s="1127"/>
      <c r="Z30" s="1127"/>
      <c r="AA30" s="1127"/>
      <c r="AB30" s="1127"/>
      <c r="AC30" s="1127"/>
      <c r="AD30" s="1127"/>
      <c r="AE30" s="1127"/>
      <c r="AF30" s="1127"/>
      <c r="AG30" s="1127"/>
      <c r="AH30" s="1127"/>
      <c r="AI30" s="1127"/>
      <c r="AJ30" s="1127"/>
    </row>
    <row r="31" spans="1:36" s="1128" customFormat="1" ht="9.75" customHeight="1">
      <c r="A31" s="1125"/>
      <c r="B31" s="1126"/>
      <c r="C31" s="248"/>
      <c r="D31" s="1416" t="s">
        <v>502</v>
      </c>
      <c r="E31" s="1416"/>
      <c r="F31" s="1375"/>
      <c r="G31" s="1417">
        <v>583.81836841243603</v>
      </c>
      <c r="H31" s="1417">
        <v>660.16098688399313</v>
      </c>
      <c r="I31" s="1418">
        <v>54971</v>
      </c>
      <c r="J31" s="1417">
        <v>38.473708483399101</v>
      </c>
      <c r="K31" s="1417">
        <v>38.671957351841598</v>
      </c>
      <c r="L31" s="1625">
        <v>67385</v>
      </c>
      <c r="M31" s="1625"/>
      <c r="N31" s="285"/>
      <c r="O31" s="1309"/>
      <c r="P31" s="1127"/>
      <c r="Q31" s="1127"/>
      <c r="R31" s="1127"/>
      <c r="S31" s="1127"/>
      <c r="T31" s="1127"/>
      <c r="U31" s="1127"/>
      <c r="V31" s="1127"/>
      <c r="W31" s="1127"/>
      <c r="X31" s="1127"/>
      <c r="Y31" s="1127"/>
      <c r="Z31" s="1127"/>
      <c r="AA31" s="1127"/>
      <c r="AB31" s="1127"/>
      <c r="AC31" s="1127"/>
      <c r="AD31" s="1127"/>
      <c r="AE31" s="1127"/>
      <c r="AF31" s="1127"/>
      <c r="AG31" s="1127"/>
      <c r="AH31" s="1127"/>
      <c r="AI31" s="1127"/>
      <c r="AJ31" s="1127"/>
    </row>
    <row r="32" spans="1:36" s="1128" customFormat="1" ht="9.75" customHeight="1">
      <c r="A32" s="1125"/>
      <c r="B32" s="1126"/>
      <c r="C32" s="248"/>
      <c r="D32" s="1416" t="s">
        <v>503</v>
      </c>
      <c r="E32" s="1416"/>
      <c r="F32" s="1375"/>
      <c r="G32" s="1417">
        <v>613.50423190680306</v>
      </c>
      <c r="H32" s="1417">
        <v>710.43610370012698</v>
      </c>
      <c r="I32" s="1418">
        <v>33134</v>
      </c>
      <c r="J32" s="1417">
        <v>38.483812193155302</v>
      </c>
      <c r="K32" s="1417">
        <v>38.757582380848298</v>
      </c>
      <c r="L32" s="1625">
        <v>41881</v>
      </c>
      <c r="M32" s="1625"/>
      <c r="N32" s="285"/>
      <c r="O32" s="1309"/>
      <c r="P32" s="1127"/>
      <c r="Q32" s="1127"/>
      <c r="R32" s="1127"/>
      <c r="S32" s="1127"/>
      <c r="T32" s="1127"/>
      <c r="U32" s="1127"/>
      <c r="V32" s="1127"/>
      <c r="W32" s="1127"/>
      <c r="X32" s="1127"/>
      <c r="Y32" s="1127"/>
      <c r="Z32" s="1127"/>
      <c r="AA32" s="1127"/>
      <c r="AB32" s="1127"/>
      <c r="AC32" s="1127"/>
      <c r="AD32" s="1127"/>
      <c r="AE32" s="1127"/>
      <c r="AF32" s="1127"/>
      <c r="AG32" s="1127"/>
      <c r="AH32" s="1127"/>
      <c r="AI32" s="1127"/>
      <c r="AJ32" s="1127"/>
    </row>
    <row r="33" spans="1:36" s="1128" customFormat="1" ht="9.75" customHeight="1">
      <c r="A33" s="1125"/>
      <c r="B33" s="1126"/>
      <c r="C33" s="248"/>
      <c r="D33" s="1416" t="s">
        <v>504</v>
      </c>
      <c r="E33" s="1416"/>
      <c r="F33" s="1375"/>
      <c r="G33" s="1417">
        <v>813.29641401521508</v>
      </c>
      <c r="H33" s="1417">
        <v>956.74652507079816</v>
      </c>
      <c r="I33" s="1418">
        <v>18009</v>
      </c>
      <c r="J33" s="1417">
        <v>38.279110747665193</v>
      </c>
      <c r="K33" s="1417">
        <v>38.635929760065395</v>
      </c>
      <c r="L33" s="1625">
        <v>21259</v>
      </c>
      <c r="M33" s="1625"/>
      <c r="N33" s="285"/>
      <c r="O33" s="1309"/>
      <c r="P33" s="1127"/>
      <c r="Q33" s="1127"/>
      <c r="R33" s="1127"/>
      <c r="S33" s="1127"/>
      <c r="T33" s="1127"/>
      <c r="U33" s="1127"/>
      <c r="V33" s="1127"/>
      <c r="W33" s="1127"/>
      <c r="X33" s="1127"/>
      <c r="Y33" s="1127"/>
      <c r="Z33" s="1127"/>
      <c r="AA33" s="1127"/>
      <c r="AB33" s="1127"/>
      <c r="AC33" s="1127"/>
      <c r="AD33" s="1127"/>
      <c r="AE33" s="1127"/>
      <c r="AF33" s="1127"/>
      <c r="AG33" s="1127"/>
      <c r="AH33" s="1127"/>
      <c r="AI33" s="1127"/>
      <c r="AJ33" s="1127"/>
    </row>
    <row r="34" spans="1:36" s="1128" customFormat="1" ht="9.75" customHeight="1">
      <c r="A34" s="1125"/>
      <c r="B34" s="1126"/>
      <c r="C34" s="248"/>
      <c r="D34" s="1416" t="s">
        <v>505</v>
      </c>
      <c r="E34" s="1416"/>
      <c r="F34" s="1375"/>
      <c r="G34" s="1417">
        <v>1110.8820545572601</v>
      </c>
      <c r="H34" s="1417">
        <v>1430.77799415458</v>
      </c>
      <c r="I34" s="1418">
        <v>9238</v>
      </c>
      <c r="J34" s="1417">
        <v>38.620208796592898</v>
      </c>
      <c r="K34" s="1417">
        <v>39.309712433573296</v>
      </c>
      <c r="L34" s="1625">
        <v>10205</v>
      </c>
      <c r="M34" s="1625"/>
      <c r="N34" s="285"/>
      <c r="O34" s="1309"/>
      <c r="P34" s="1127"/>
      <c r="Q34" s="1127"/>
      <c r="R34" s="1127"/>
      <c r="S34" s="1127"/>
      <c r="T34" s="1127"/>
      <c r="U34" s="1127"/>
      <c r="V34" s="1127"/>
      <c r="W34" s="1127"/>
      <c r="X34" s="1127"/>
      <c r="Y34" s="1127"/>
      <c r="Z34" s="1127"/>
      <c r="AA34" s="1127"/>
      <c r="AB34" s="1127"/>
      <c r="AC34" s="1127"/>
      <c r="AD34" s="1127"/>
      <c r="AE34" s="1127"/>
      <c r="AF34" s="1127"/>
      <c r="AG34" s="1127"/>
      <c r="AH34" s="1127"/>
      <c r="AI34" s="1127"/>
      <c r="AJ34" s="1127"/>
    </row>
    <row r="35" spans="1:36" s="1128" customFormat="1" ht="9.75" customHeight="1">
      <c r="A35" s="1125"/>
      <c r="B35" s="1126"/>
      <c r="C35" s="248"/>
      <c r="D35" s="1416" t="s">
        <v>506</v>
      </c>
      <c r="E35" s="1416"/>
      <c r="F35" s="1375"/>
      <c r="G35" s="1417">
        <v>868.12809397944204</v>
      </c>
      <c r="H35" s="1417">
        <v>1030.9037552618699</v>
      </c>
      <c r="I35" s="1418">
        <v>10215</v>
      </c>
      <c r="J35" s="1417">
        <v>38.429571215360397</v>
      </c>
      <c r="K35" s="1417">
        <v>38.657758864103904</v>
      </c>
      <c r="L35" s="1625">
        <v>11442</v>
      </c>
      <c r="M35" s="1625"/>
      <c r="N35" s="285"/>
      <c r="O35" s="1309"/>
      <c r="P35" s="1127"/>
      <c r="Q35" s="1127"/>
      <c r="R35" s="1127"/>
      <c r="S35" s="1127"/>
      <c r="T35" s="1127"/>
      <c r="U35" s="1127"/>
      <c r="V35" s="1127"/>
      <c r="W35" s="1127"/>
    </row>
    <row r="36" spans="1:36" s="1128" customFormat="1" ht="9.75" customHeight="1">
      <c r="A36" s="1125"/>
      <c r="B36" s="1126"/>
      <c r="C36" s="248"/>
      <c r="D36" s="1416" t="s">
        <v>507</v>
      </c>
      <c r="E36" s="1416"/>
      <c r="F36" s="1375"/>
      <c r="G36" s="1417">
        <v>2561.3685378067103</v>
      </c>
      <c r="H36" s="1417">
        <v>3237.4992989484203</v>
      </c>
      <c r="I36" s="1418">
        <v>1997</v>
      </c>
      <c r="J36" s="1417">
        <v>36.478775278775295</v>
      </c>
      <c r="K36" s="1417">
        <v>36.859346059346095</v>
      </c>
      <c r="L36" s="1625">
        <v>2035</v>
      </c>
      <c r="M36" s="1625"/>
      <c r="N36" s="285"/>
      <c r="O36" s="1309"/>
      <c r="P36" s="1127"/>
      <c r="Q36" s="1127"/>
      <c r="R36" s="1127"/>
      <c r="S36" s="1127"/>
      <c r="T36" s="1127"/>
      <c r="U36" s="1127"/>
      <c r="V36" s="1127"/>
      <c r="W36" s="1127"/>
    </row>
    <row r="37" spans="1:36" s="1128" customFormat="1" ht="9.75" customHeight="1">
      <c r="A37" s="1125"/>
      <c r="B37" s="1126"/>
      <c r="C37" s="248"/>
      <c r="D37" s="1416" t="s">
        <v>508</v>
      </c>
      <c r="E37" s="1416"/>
      <c r="F37" s="1375"/>
      <c r="G37" s="1417">
        <v>1313.00508644501</v>
      </c>
      <c r="H37" s="1417">
        <v>1593.7292296675198</v>
      </c>
      <c r="I37" s="1418">
        <v>9775</v>
      </c>
      <c r="J37" s="1417">
        <v>38.774777474093497</v>
      </c>
      <c r="K37" s="1417">
        <v>39.294786535903796</v>
      </c>
      <c r="L37" s="1625">
        <v>10526</v>
      </c>
      <c r="M37" s="1625"/>
      <c r="N37" s="285"/>
      <c r="O37" s="1309"/>
      <c r="P37" s="1127"/>
      <c r="Q37" s="1127"/>
      <c r="R37" s="1127"/>
      <c r="S37" s="1127"/>
      <c r="T37" s="1127"/>
      <c r="U37" s="1127"/>
      <c r="V37" s="1127"/>
      <c r="W37" s="1127"/>
    </row>
    <row r="38" spans="1:36" s="1128" customFormat="1" ht="9.75" customHeight="1">
      <c r="A38" s="1125"/>
      <c r="B38" s="1126"/>
      <c r="C38" s="248"/>
      <c r="D38" s="1416" t="s">
        <v>443</v>
      </c>
      <c r="E38" s="1416"/>
      <c r="F38" s="1375"/>
      <c r="G38" s="1417">
        <v>1546.16641826056</v>
      </c>
      <c r="H38" s="1417">
        <v>1714.4313713460801</v>
      </c>
      <c r="I38" s="1418">
        <v>5542</v>
      </c>
      <c r="J38" s="1417">
        <v>38.611130274807394</v>
      </c>
      <c r="K38" s="1417">
        <v>39.0090069372581</v>
      </c>
      <c r="L38" s="1625">
        <v>6021</v>
      </c>
      <c r="M38" s="1625"/>
      <c r="N38" s="285"/>
      <c r="O38" s="1309"/>
      <c r="P38" s="1127"/>
      <c r="Q38" s="1127"/>
      <c r="R38" s="1127"/>
      <c r="S38" s="1127"/>
      <c r="T38" s="1127"/>
      <c r="U38" s="1127"/>
      <c r="V38" s="1127"/>
      <c r="W38" s="1127"/>
    </row>
    <row r="39" spans="1:36" s="1128" customFormat="1" ht="9.75" customHeight="1">
      <c r="A39" s="1125"/>
      <c r="B39" s="1126"/>
      <c r="C39" s="248"/>
      <c r="D39" s="1416" t="s">
        <v>444</v>
      </c>
      <c r="E39" s="1416"/>
      <c r="F39" s="1375"/>
      <c r="G39" s="1417">
        <v>899.35499133355006</v>
      </c>
      <c r="H39" s="1417">
        <v>1139.6528555952802</v>
      </c>
      <c r="I39" s="1418">
        <v>18462</v>
      </c>
      <c r="J39" s="1417">
        <v>38.727626106082297</v>
      </c>
      <c r="K39" s="1417">
        <v>39.087815129100399</v>
      </c>
      <c r="L39" s="1625">
        <v>21194</v>
      </c>
      <c r="M39" s="1625"/>
      <c r="N39" s="285"/>
      <c r="O39" s="1309"/>
      <c r="P39" s="1127"/>
      <c r="Q39" s="1127"/>
      <c r="R39" s="1127"/>
      <c r="S39" s="1127"/>
      <c r="T39" s="1127"/>
      <c r="U39" s="1127"/>
      <c r="V39" s="1127"/>
      <c r="W39" s="1127"/>
    </row>
    <row r="40" spans="1:36" s="1128" customFormat="1" ht="9.75" customHeight="1">
      <c r="A40" s="1125"/>
      <c r="B40" s="1126"/>
      <c r="C40" s="248"/>
      <c r="D40" s="1416" t="s">
        <v>445</v>
      </c>
      <c r="E40" s="1416"/>
      <c r="F40" s="1375"/>
      <c r="G40" s="1417">
        <v>870.04002174153413</v>
      </c>
      <c r="H40" s="1417">
        <v>1067.3363315768102</v>
      </c>
      <c r="I40" s="1418">
        <v>27137</v>
      </c>
      <c r="J40" s="1417">
        <v>38.051186758503107</v>
      </c>
      <c r="K40" s="1417">
        <v>38.377306105440695</v>
      </c>
      <c r="L40" s="1625">
        <v>31751</v>
      </c>
      <c r="M40" s="1625"/>
      <c r="N40" s="285"/>
      <c r="O40" s="1309"/>
      <c r="P40" s="1127"/>
      <c r="Q40" s="1127"/>
      <c r="R40" s="1127"/>
      <c r="S40" s="1127"/>
      <c r="T40" s="1127"/>
      <c r="U40" s="1127"/>
      <c r="V40" s="1127"/>
      <c r="W40" s="1127"/>
    </row>
    <row r="41" spans="1:36" s="1128" customFormat="1" ht="9.75" customHeight="1">
      <c r="A41" s="1125"/>
      <c r="B41" s="1126"/>
      <c r="C41" s="248"/>
      <c r="D41" s="1416" t="s">
        <v>509</v>
      </c>
      <c r="E41" s="1416"/>
      <c r="F41" s="1375"/>
      <c r="G41" s="1417">
        <v>1020.6317871611101</v>
      </c>
      <c r="H41" s="1417">
        <v>1257.2895902150201</v>
      </c>
      <c r="I41" s="1418">
        <v>6418</v>
      </c>
      <c r="J41" s="1417">
        <v>38.562424031949995</v>
      </c>
      <c r="K41" s="1417">
        <v>39.039988560105407</v>
      </c>
      <c r="L41" s="1625">
        <v>7531</v>
      </c>
      <c r="M41" s="1625"/>
      <c r="N41" s="285"/>
      <c r="O41" s="1309"/>
      <c r="P41" s="1127"/>
      <c r="Q41" s="1127"/>
      <c r="R41" s="1127"/>
      <c r="S41" s="1127"/>
      <c r="T41" s="1127"/>
      <c r="U41" s="1127"/>
      <c r="V41" s="1127"/>
      <c r="W41" s="1127"/>
    </row>
    <row r="42" spans="1:36" s="1128" customFormat="1" ht="9.75" customHeight="1">
      <c r="A42" s="1125"/>
      <c r="B42" s="1126"/>
      <c r="C42" s="228"/>
      <c r="D42" s="1416" t="s">
        <v>510</v>
      </c>
      <c r="E42" s="1416"/>
      <c r="F42" s="1375"/>
      <c r="G42" s="1417">
        <v>850.8965815854101</v>
      </c>
      <c r="H42" s="1417">
        <v>1001.98056443496</v>
      </c>
      <c r="I42" s="1418">
        <v>49678</v>
      </c>
      <c r="J42" s="1417">
        <v>38.087471545181302</v>
      </c>
      <c r="K42" s="1417">
        <v>38.589344223867094</v>
      </c>
      <c r="L42" s="1625">
        <v>59068</v>
      </c>
      <c r="M42" s="1625"/>
      <c r="N42" s="285"/>
      <c r="O42" s="1309"/>
      <c r="P42" s="1127"/>
      <c r="Q42" s="1127"/>
      <c r="R42" s="1127"/>
      <c r="S42" s="1127"/>
      <c r="T42" s="1127"/>
      <c r="U42" s="1127"/>
      <c r="V42" s="1127"/>
      <c r="W42" s="1127"/>
    </row>
    <row r="43" spans="1:36" s="1128" customFormat="1" ht="9.75" customHeight="1">
      <c r="A43" s="1125"/>
      <c r="B43" s="1126"/>
      <c r="C43" s="228"/>
      <c r="D43" s="1416" t="s">
        <v>583</v>
      </c>
      <c r="E43" s="1416"/>
      <c r="F43" s="1375"/>
      <c r="G43" s="1417">
        <v>1065.5452440743102</v>
      </c>
      <c r="H43" s="1417">
        <v>1273.0062998078201</v>
      </c>
      <c r="I43" s="1418">
        <v>7805</v>
      </c>
      <c r="J43" s="1417">
        <v>38.887455945012398</v>
      </c>
      <c r="K43" s="1417">
        <v>39.360593361505096</v>
      </c>
      <c r="L43" s="1625">
        <v>8774</v>
      </c>
      <c r="M43" s="1625"/>
      <c r="N43" s="285"/>
      <c r="O43" s="1309"/>
      <c r="P43" s="1127"/>
      <c r="Q43" s="1127"/>
      <c r="R43" s="1127"/>
      <c r="S43" s="1127"/>
      <c r="T43" s="1127"/>
      <c r="U43" s="1127"/>
      <c r="V43" s="1127"/>
      <c r="W43" s="1127"/>
    </row>
    <row r="44" spans="1:36" s="1128" customFormat="1" ht="9.75" customHeight="1">
      <c r="A44" s="1125"/>
      <c r="B44" s="1126"/>
      <c r="C44" s="228"/>
      <c r="D44" s="1416" t="s">
        <v>534</v>
      </c>
      <c r="E44" s="1416"/>
      <c r="F44" s="1375"/>
      <c r="G44" s="1417">
        <v>1085.5700692743701</v>
      </c>
      <c r="H44" s="1417">
        <v>1271.14230424743</v>
      </c>
      <c r="I44" s="1418">
        <v>14291</v>
      </c>
      <c r="J44" s="1417">
        <v>38.807209229632598</v>
      </c>
      <c r="K44" s="1417">
        <v>39.306626694325303</v>
      </c>
      <c r="L44" s="1625">
        <v>16242</v>
      </c>
      <c r="M44" s="1625"/>
      <c r="N44" s="285"/>
      <c r="O44" s="1309"/>
      <c r="P44" s="1127"/>
      <c r="Q44" s="1127"/>
      <c r="R44" s="1127"/>
      <c r="S44" s="1127"/>
      <c r="T44" s="1127"/>
      <c r="U44" s="1127"/>
      <c r="V44" s="1127"/>
      <c r="W44" s="1127"/>
    </row>
    <row r="45" spans="1:36" s="1128" customFormat="1" ht="9.75" customHeight="1">
      <c r="A45" s="1125"/>
      <c r="B45" s="1126"/>
      <c r="C45" s="228"/>
      <c r="D45" s="1416" t="s">
        <v>511</v>
      </c>
      <c r="E45" s="1416"/>
      <c r="F45" s="1375"/>
      <c r="G45" s="1417">
        <v>950.59441063898805</v>
      </c>
      <c r="H45" s="1417">
        <v>1129.51824975673</v>
      </c>
      <c r="I45" s="1418">
        <v>15415</v>
      </c>
      <c r="J45" s="1417">
        <v>38.545568702586493</v>
      </c>
      <c r="K45" s="1417">
        <v>39.144991326411699</v>
      </c>
      <c r="L45" s="1625">
        <v>17826</v>
      </c>
      <c r="M45" s="1625"/>
      <c r="N45" s="285"/>
      <c r="O45" s="1309"/>
      <c r="P45" s="1127"/>
      <c r="Q45" s="1127"/>
      <c r="R45" s="1127"/>
      <c r="S45" s="1127"/>
      <c r="T45" s="1127"/>
      <c r="U45" s="1127"/>
      <c r="V45" s="1127"/>
      <c r="W45" s="1127"/>
    </row>
    <row r="46" spans="1:36" s="1128" customFormat="1" ht="9.75" customHeight="1">
      <c r="A46" s="1125"/>
      <c r="B46" s="1126"/>
      <c r="C46" s="228"/>
      <c r="D46" s="1416" t="s">
        <v>512</v>
      </c>
      <c r="E46" s="1416"/>
      <c r="F46" s="1375"/>
      <c r="G46" s="1417">
        <v>1047.35692536029</v>
      </c>
      <c r="H46" s="1417">
        <v>1214.3149077220901</v>
      </c>
      <c r="I46" s="1418">
        <v>23245</v>
      </c>
      <c r="J46" s="1417">
        <v>39.076055412096395</v>
      </c>
      <c r="K46" s="1417">
        <v>39.405889460093292</v>
      </c>
      <c r="L46" s="1625">
        <v>25976</v>
      </c>
      <c r="M46" s="1625"/>
      <c r="N46" s="285"/>
      <c r="O46" s="1309"/>
      <c r="P46" s="1127"/>
      <c r="Q46" s="1127"/>
      <c r="R46" s="1127"/>
      <c r="S46" s="1127"/>
      <c r="T46" s="1127"/>
      <c r="U46" s="1127"/>
      <c r="V46" s="1127"/>
      <c r="W46" s="1127"/>
    </row>
    <row r="47" spans="1:36" s="1128" customFormat="1" ht="9.75" customHeight="1">
      <c r="A47" s="1125"/>
      <c r="B47" s="1126"/>
      <c r="C47" s="228"/>
      <c r="D47" s="1416" t="s">
        <v>513</v>
      </c>
      <c r="E47" s="1416"/>
      <c r="F47" s="1375"/>
      <c r="G47" s="1417">
        <v>906.19088360237913</v>
      </c>
      <c r="H47" s="1417">
        <v>1050.9930033984699</v>
      </c>
      <c r="I47" s="1418">
        <v>2354</v>
      </c>
      <c r="J47" s="1417">
        <v>37.557326535136298</v>
      </c>
      <c r="K47" s="1417">
        <v>37.827732210152995</v>
      </c>
      <c r="L47" s="1625">
        <v>3470</v>
      </c>
      <c r="M47" s="1625"/>
      <c r="N47" s="285"/>
      <c r="O47" s="1309"/>
      <c r="P47" s="1127"/>
      <c r="Q47" s="1127"/>
      <c r="R47" s="1127"/>
      <c r="S47" s="1127"/>
      <c r="T47" s="1127"/>
      <c r="U47" s="1127"/>
      <c r="V47" s="1127"/>
      <c r="W47" s="1127"/>
    </row>
    <row r="48" spans="1:36" s="1128" customFormat="1" ht="9.75" customHeight="1">
      <c r="A48" s="1125"/>
      <c r="B48" s="1126"/>
      <c r="C48" s="228"/>
      <c r="D48" s="1416" t="s">
        <v>514</v>
      </c>
      <c r="E48" s="1416"/>
      <c r="F48" s="1375"/>
      <c r="G48" s="1417">
        <v>648.85981976311712</v>
      </c>
      <c r="H48" s="1417">
        <v>748.38828860788499</v>
      </c>
      <c r="I48" s="1418">
        <v>17477</v>
      </c>
      <c r="J48" s="1417">
        <v>38.108354378540703</v>
      </c>
      <c r="K48" s="1417">
        <v>38.379666916933999</v>
      </c>
      <c r="L48" s="1625">
        <v>22540</v>
      </c>
      <c r="M48" s="1625"/>
      <c r="N48" s="285"/>
      <c r="O48" s="1309"/>
      <c r="P48" s="1127"/>
      <c r="Q48" s="1127"/>
      <c r="R48" s="1127"/>
      <c r="S48" s="1127"/>
      <c r="T48" s="1127"/>
      <c r="U48" s="1127"/>
      <c r="V48" s="1127"/>
      <c r="W48" s="1127"/>
    </row>
    <row r="49" spans="1:23" s="1128" customFormat="1" ht="9.75" customHeight="1">
      <c r="A49" s="1125"/>
      <c r="B49" s="1126"/>
      <c r="C49" s="228"/>
      <c r="D49" s="1416" t="s">
        <v>515</v>
      </c>
      <c r="E49" s="1416"/>
      <c r="F49" s="1375"/>
      <c r="G49" s="1417">
        <v>800.21457832881299</v>
      </c>
      <c r="H49" s="1417">
        <v>945.14673511558806</v>
      </c>
      <c r="I49" s="1418">
        <v>7743</v>
      </c>
      <c r="J49" s="1417">
        <v>38.484676677903806</v>
      </c>
      <c r="K49" s="1417">
        <v>38.7893043211768</v>
      </c>
      <c r="L49" s="1625">
        <v>9036</v>
      </c>
      <c r="M49" s="1625"/>
      <c r="N49" s="285"/>
      <c r="O49" s="1309"/>
      <c r="P49" s="1127"/>
      <c r="Q49" s="1127"/>
      <c r="R49" s="1127"/>
      <c r="S49" s="1127"/>
      <c r="T49" s="1127"/>
      <c r="U49" s="1127"/>
      <c r="V49" s="1127"/>
      <c r="W49" s="1127"/>
    </row>
    <row r="50" spans="1:23" s="1128" customFormat="1" ht="9.75" customHeight="1">
      <c r="A50" s="1311"/>
      <c r="B50" s="1312"/>
      <c r="C50" s="228"/>
      <c r="D50" s="1416" t="s">
        <v>516</v>
      </c>
      <c r="E50" s="1416"/>
      <c r="F50" s="1375"/>
      <c r="G50" s="1417">
        <v>1056.1796607088802</v>
      </c>
      <c r="H50" s="1417">
        <v>1242.5002885489198</v>
      </c>
      <c r="I50" s="1418">
        <v>13204</v>
      </c>
      <c r="J50" s="1417">
        <v>37.700641108215493</v>
      </c>
      <c r="K50" s="1417">
        <v>38.406192094650201</v>
      </c>
      <c r="L50" s="1625">
        <v>15526</v>
      </c>
      <c r="M50" s="1625"/>
      <c r="N50" s="285"/>
      <c r="O50" s="1309"/>
      <c r="P50" s="1127"/>
      <c r="Q50" s="1127"/>
      <c r="R50" s="1127"/>
      <c r="S50" s="1127"/>
      <c r="T50" s="1127"/>
      <c r="U50" s="1127"/>
      <c r="V50" s="1127"/>
      <c r="W50" s="1127"/>
    </row>
    <row r="51" spans="1:23" s="1128" customFormat="1" ht="11.25" customHeight="1">
      <c r="A51" s="1311"/>
      <c r="B51" s="1312"/>
      <c r="C51" s="1276" t="s">
        <v>584</v>
      </c>
      <c r="D51" s="1313"/>
      <c r="E51" s="1308"/>
      <c r="F51" s="1373"/>
      <c r="G51" s="1374">
        <v>2395.9176109432201</v>
      </c>
      <c r="H51" s="1374">
        <v>2907.09623190711</v>
      </c>
      <c r="I51" s="1358">
        <v>6287</v>
      </c>
      <c r="J51" s="1374">
        <v>37.910078347578299</v>
      </c>
      <c r="K51" s="1374">
        <v>38.590598290598294</v>
      </c>
      <c r="L51" s="1613">
        <v>6480</v>
      </c>
      <c r="M51" s="1613"/>
      <c r="N51" s="285"/>
      <c r="O51" s="1309"/>
      <c r="P51" s="1127"/>
      <c r="Q51" s="1127"/>
      <c r="R51" s="1127"/>
      <c r="S51" s="1127"/>
      <c r="T51" s="1127"/>
      <c r="U51" s="1127"/>
      <c r="V51" s="1127"/>
      <c r="W51" s="1127"/>
    </row>
    <row r="52" spans="1:23" s="1128" customFormat="1" ht="11.25" customHeight="1">
      <c r="A52" s="1311"/>
      <c r="B52" s="1312"/>
      <c r="C52" s="1276" t="s">
        <v>384</v>
      </c>
      <c r="D52" s="1314"/>
      <c r="E52" s="1310"/>
      <c r="F52" s="1373"/>
      <c r="G52" s="1374">
        <v>880.62721842149199</v>
      </c>
      <c r="H52" s="1374">
        <v>1084.1670131820501</v>
      </c>
      <c r="I52" s="1358">
        <v>17979</v>
      </c>
      <c r="J52" s="1374">
        <v>38.347504935929699</v>
      </c>
      <c r="K52" s="1374">
        <v>38.841353412566292</v>
      </c>
      <c r="L52" s="1613">
        <v>19870</v>
      </c>
      <c r="M52" s="1613"/>
      <c r="N52" s="285"/>
      <c r="O52" s="1309"/>
      <c r="P52" s="1127"/>
      <c r="Q52" s="1127"/>
      <c r="R52" s="1127"/>
      <c r="S52" s="1127"/>
      <c r="T52" s="1127"/>
      <c r="U52" s="1127"/>
      <c r="V52" s="1127"/>
      <c r="W52" s="1127"/>
    </row>
    <row r="53" spans="1:23" s="1128" customFormat="1" ht="11.25" customHeight="1">
      <c r="A53" s="1311"/>
      <c r="B53" s="1312"/>
      <c r="C53" s="1276" t="s">
        <v>385</v>
      </c>
      <c r="D53" s="1313"/>
      <c r="E53" s="1308"/>
      <c r="F53" s="1373"/>
      <c r="G53" s="1374">
        <v>805.13499129282297</v>
      </c>
      <c r="H53" s="1374">
        <v>966.06312656998909</v>
      </c>
      <c r="I53" s="1358">
        <v>129778</v>
      </c>
      <c r="J53" s="1374">
        <v>36.083658046863199</v>
      </c>
      <c r="K53" s="1374">
        <v>36.422811603374491</v>
      </c>
      <c r="L53" s="1613">
        <v>172361</v>
      </c>
      <c r="M53" s="1613"/>
      <c r="N53" s="285"/>
      <c r="O53" s="1309"/>
      <c r="P53" s="1127"/>
      <c r="Q53" s="1127"/>
      <c r="R53" s="1127"/>
      <c r="S53" s="1127"/>
      <c r="T53" s="1127"/>
      <c r="U53" s="1127"/>
      <c r="V53" s="1127"/>
      <c r="W53" s="1127"/>
    </row>
    <row r="54" spans="1:23" s="1128" customFormat="1" ht="11.25" customHeight="1">
      <c r="A54" s="1311"/>
      <c r="B54" s="1312"/>
      <c r="C54" s="1276" t="s">
        <v>386</v>
      </c>
      <c r="D54" s="1313"/>
      <c r="E54" s="1121"/>
      <c r="F54" s="1373"/>
      <c r="G54" s="1374">
        <v>861.46923289776305</v>
      </c>
      <c r="H54" s="1374">
        <v>1013.45563816727</v>
      </c>
      <c r="I54" s="1358">
        <v>365727</v>
      </c>
      <c r="J54" s="1374">
        <v>36.896989725868202</v>
      </c>
      <c r="K54" s="1374">
        <v>37.04802567775689</v>
      </c>
      <c r="L54" s="1613">
        <v>441879</v>
      </c>
      <c r="M54" s="1613"/>
      <c r="N54" s="285"/>
      <c r="O54" s="1315"/>
      <c r="P54" s="1127"/>
      <c r="Q54" s="1127"/>
      <c r="R54" s="1127"/>
      <c r="S54" s="1127"/>
      <c r="T54" s="1127"/>
      <c r="U54" s="1127"/>
      <c r="V54" s="1127"/>
      <c r="W54" s="1127"/>
    </row>
    <row r="55" spans="1:23" s="1128" customFormat="1" ht="9.75" customHeight="1">
      <c r="A55" s="1311"/>
      <c r="B55" s="1312"/>
      <c r="C55" s="1419"/>
      <c r="D55" s="1416" t="s">
        <v>517</v>
      </c>
      <c r="E55" s="1416"/>
      <c r="F55" s="1375"/>
      <c r="G55" s="1417">
        <v>832.73493216151599</v>
      </c>
      <c r="H55" s="1417">
        <v>965.85052974768098</v>
      </c>
      <c r="I55" s="1418">
        <v>49382</v>
      </c>
      <c r="J55" s="1417">
        <v>38.575895624410897</v>
      </c>
      <c r="K55" s="1417">
        <v>38.635126988035694</v>
      </c>
      <c r="L55" s="1625">
        <v>54354</v>
      </c>
      <c r="M55" s="1625"/>
      <c r="N55" s="285"/>
      <c r="O55" s="1309"/>
      <c r="P55" s="1127"/>
      <c r="Q55" s="1127"/>
      <c r="R55" s="1127"/>
      <c r="S55" s="1127"/>
      <c r="T55" s="1127"/>
      <c r="U55" s="1127"/>
      <c r="V55" s="1127"/>
      <c r="W55" s="1127"/>
    </row>
    <row r="56" spans="1:23" s="1128" customFormat="1" ht="9.75" customHeight="1">
      <c r="A56" s="1311"/>
      <c r="B56" s="1312"/>
      <c r="C56" s="1419"/>
      <c r="D56" s="1416" t="s">
        <v>518</v>
      </c>
      <c r="E56" s="1416"/>
      <c r="F56" s="1375"/>
      <c r="G56" s="1417">
        <v>1071.6755130991201</v>
      </c>
      <c r="H56" s="1417">
        <v>1240.2006888366802</v>
      </c>
      <c r="I56" s="1418">
        <v>124703</v>
      </c>
      <c r="J56" s="1417">
        <v>38.082417267013</v>
      </c>
      <c r="K56" s="1417">
        <v>38.225428485007704</v>
      </c>
      <c r="L56" s="1625">
        <v>139364</v>
      </c>
      <c r="M56" s="1625"/>
      <c r="N56" s="285"/>
      <c r="O56" s="1309"/>
      <c r="P56" s="1127"/>
      <c r="Q56" s="1127"/>
      <c r="R56" s="1127"/>
      <c r="S56" s="1127"/>
      <c r="T56" s="1127"/>
      <c r="U56" s="1127"/>
      <c r="V56" s="1127"/>
      <c r="W56" s="1127"/>
    </row>
    <row r="57" spans="1:23" s="1128" customFormat="1" ht="9.75" customHeight="1">
      <c r="A57" s="1311"/>
      <c r="B57" s="1312"/>
      <c r="C57" s="1419"/>
      <c r="D57" s="1416" t="s">
        <v>519</v>
      </c>
      <c r="E57" s="1416"/>
      <c r="F57" s="1375"/>
      <c r="G57" s="1417">
        <v>732.09051361392608</v>
      </c>
      <c r="H57" s="1417">
        <v>878.17760626585016</v>
      </c>
      <c r="I57" s="1418">
        <v>191642</v>
      </c>
      <c r="J57" s="1417">
        <v>35.863542991476095</v>
      </c>
      <c r="K57" s="1417">
        <v>36.0391932284655</v>
      </c>
      <c r="L57" s="1625">
        <v>248161</v>
      </c>
      <c r="M57" s="1625"/>
      <c r="N57" s="285"/>
      <c r="O57" s="1309"/>
      <c r="P57" s="1127"/>
      <c r="Q57" s="1127"/>
      <c r="R57" s="1127"/>
      <c r="S57" s="1127"/>
      <c r="T57" s="1127"/>
      <c r="U57" s="1127"/>
      <c r="V57" s="1127"/>
      <c r="W57" s="1127"/>
    </row>
    <row r="58" spans="1:23" s="1128" customFormat="1" ht="11.25" customHeight="1">
      <c r="A58" s="1311"/>
      <c r="B58" s="1312"/>
      <c r="C58" s="1276" t="s">
        <v>387</v>
      </c>
      <c r="D58" s="1359"/>
      <c r="E58" s="1308"/>
      <c r="F58" s="1373"/>
      <c r="G58" s="1374">
        <v>990.1964324080991</v>
      </c>
      <c r="H58" s="1374">
        <v>1338.08136636621</v>
      </c>
      <c r="I58" s="1358">
        <v>97741</v>
      </c>
      <c r="J58" s="1374">
        <v>37.537885995410392</v>
      </c>
      <c r="K58" s="1374">
        <v>38.202527279463098</v>
      </c>
      <c r="L58" s="1613">
        <v>114407</v>
      </c>
      <c r="M58" s="1613"/>
      <c r="N58" s="285"/>
      <c r="O58" s="1309"/>
      <c r="P58" s="1127"/>
      <c r="Q58" s="1127"/>
      <c r="R58" s="1127"/>
      <c r="S58" s="1127"/>
      <c r="T58" s="1127"/>
      <c r="U58" s="1127"/>
      <c r="V58" s="1127"/>
      <c r="W58" s="1127"/>
    </row>
    <row r="59" spans="1:23" s="1128" customFormat="1" ht="11.25" customHeight="1">
      <c r="A59" s="1311"/>
      <c r="B59" s="1312"/>
      <c r="C59" s="1276" t="s">
        <v>388</v>
      </c>
      <c r="D59" s="1314"/>
      <c r="E59" s="1308"/>
      <c r="F59" s="1373"/>
      <c r="G59" s="1374">
        <v>663.49358903478503</v>
      </c>
      <c r="H59" s="1374">
        <v>724.30541273132212</v>
      </c>
      <c r="I59" s="1358">
        <v>130230</v>
      </c>
      <c r="J59" s="1374">
        <v>36.313261328202103</v>
      </c>
      <c r="K59" s="1374">
        <v>36.379140552715896</v>
      </c>
      <c r="L59" s="1613">
        <v>161705</v>
      </c>
      <c r="M59" s="1613"/>
      <c r="N59" s="285"/>
      <c r="O59" s="1309"/>
      <c r="P59" s="1127"/>
      <c r="Q59" s="1127"/>
      <c r="R59" s="1127"/>
      <c r="S59" s="1127"/>
      <c r="T59" s="1127"/>
      <c r="U59" s="1127"/>
      <c r="V59" s="1127"/>
      <c r="W59" s="1127"/>
    </row>
    <row r="60" spans="1:23" s="1128" customFormat="1" ht="11.25" customHeight="1">
      <c r="A60" s="1311"/>
      <c r="B60" s="1312"/>
      <c r="C60" s="1276" t="s">
        <v>585</v>
      </c>
      <c r="D60" s="1314"/>
      <c r="E60" s="1310"/>
      <c r="F60" s="1373"/>
      <c r="G60" s="1374">
        <v>1515.3957406658599</v>
      </c>
      <c r="H60" s="1374">
        <v>1821.2660136136899</v>
      </c>
      <c r="I60" s="1358">
        <v>59352</v>
      </c>
      <c r="J60" s="1374">
        <v>37.811226943507293</v>
      </c>
      <c r="K60" s="1374">
        <v>37.993704551453803</v>
      </c>
      <c r="L60" s="1613">
        <v>63819</v>
      </c>
      <c r="M60" s="1613"/>
      <c r="N60" s="285"/>
      <c r="O60" s="1309"/>
      <c r="P60" s="1127"/>
      <c r="Q60" s="1127"/>
      <c r="R60" s="1127"/>
      <c r="S60" s="1127"/>
      <c r="T60" s="1127"/>
      <c r="U60" s="1127"/>
      <c r="V60" s="1127"/>
      <c r="W60" s="1127"/>
    </row>
    <row r="61" spans="1:23" s="1128" customFormat="1" ht="11.25" customHeight="1">
      <c r="A61" s="1311"/>
      <c r="B61" s="1312"/>
      <c r="C61" s="1276" t="s">
        <v>389</v>
      </c>
      <c r="D61" s="1313"/>
      <c r="E61" s="1308"/>
      <c r="F61" s="1373"/>
      <c r="G61" s="1374">
        <v>1577.8276242433899</v>
      </c>
      <c r="H61" s="1374">
        <v>2302.0398946055002</v>
      </c>
      <c r="I61" s="1358">
        <v>75336</v>
      </c>
      <c r="J61" s="1374">
        <v>35.248841153193894</v>
      </c>
      <c r="K61" s="1374">
        <v>35.300088417329789</v>
      </c>
      <c r="L61" s="1613">
        <v>79605</v>
      </c>
      <c r="M61" s="1613"/>
      <c r="N61" s="285"/>
      <c r="O61" s="1309"/>
      <c r="P61" s="1127"/>
      <c r="Q61" s="1127"/>
      <c r="R61" s="1127"/>
      <c r="S61" s="1127"/>
      <c r="T61" s="1127"/>
      <c r="U61" s="1127"/>
      <c r="V61" s="1127"/>
      <c r="W61" s="1127"/>
    </row>
    <row r="62" spans="1:23" s="1128" customFormat="1" ht="9.75" customHeight="1">
      <c r="A62" s="1311"/>
      <c r="B62" s="1312"/>
      <c r="C62" s="1419"/>
      <c r="D62" s="1416" t="s">
        <v>586</v>
      </c>
      <c r="E62" s="1416"/>
      <c r="F62" s="1375"/>
      <c r="G62" s="1417">
        <v>1659.4740377056703</v>
      </c>
      <c r="H62" s="1417">
        <v>2424.5674953633597</v>
      </c>
      <c r="I62" s="1418">
        <v>58771</v>
      </c>
      <c r="J62" s="1417">
        <v>35.2428432042881</v>
      </c>
      <c r="K62" s="1417">
        <v>35.299296547869197</v>
      </c>
      <c r="L62" s="1625">
        <v>61652</v>
      </c>
      <c r="M62" s="1625"/>
      <c r="N62" s="285"/>
      <c r="O62" s="1309"/>
      <c r="P62" s="1127"/>
      <c r="Q62" s="1127"/>
      <c r="R62" s="1127"/>
      <c r="S62" s="1127"/>
      <c r="T62" s="1127"/>
      <c r="U62" s="1127"/>
      <c r="V62" s="1127"/>
      <c r="W62" s="1127"/>
    </row>
    <row r="63" spans="1:23" s="1128" customFormat="1" ht="9.75" customHeight="1">
      <c r="A63" s="1311"/>
      <c r="B63" s="1312"/>
      <c r="C63" s="1419"/>
      <c r="D63" s="1416" t="s">
        <v>520</v>
      </c>
      <c r="E63" s="1416"/>
      <c r="F63" s="1375"/>
      <c r="G63" s="1417">
        <v>1346.7797655240902</v>
      </c>
      <c r="H63" s="1417">
        <v>2124.88455042226</v>
      </c>
      <c r="I63" s="1418">
        <v>10065</v>
      </c>
      <c r="J63" s="1417">
        <v>34.669370602748401</v>
      </c>
      <c r="K63" s="1417">
        <v>34.698757604820202</v>
      </c>
      <c r="L63" s="1625">
        <v>10507</v>
      </c>
      <c r="M63" s="1625"/>
      <c r="N63" s="285"/>
      <c r="O63" s="1309"/>
      <c r="P63" s="1127"/>
      <c r="Q63" s="1127"/>
      <c r="R63" s="1127"/>
      <c r="S63" s="1127"/>
      <c r="T63" s="1127"/>
      <c r="U63" s="1127"/>
      <c r="V63" s="1127"/>
      <c r="W63" s="1127"/>
    </row>
    <row r="64" spans="1:23" s="1128" customFormat="1" ht="9.75" customHeight="1">
      <c r="A64" s="1311"/>
      <c r="B64" s="1312"/>
      <c r="C64" s="1419"/>
      <c r="D64" s="1416" t="s">
        <v>587</v>
      </c>
      <c r="E64" s="1416"/>
      <c r="F64" s="1375"/>
      <c r="G64" s="1417">
        <v>1197.3745984615402</v>
      </c>
      <c r="H64" s="1417">
        <v>1468.5012661538503</v>
      </c>
      <c r="I64" s="1418">
        <v>6500</v>
      </c>
      <c r="J64" s="1417">
        <v>36.116190417157398</v>
      </c>
      <c r="K64" s="1417">
        <v>36.1551788260088</v>
      </c>
      <c r="L64" s="1625">
        <v>7446</v>
      </c>
      <c r="M64" s="1625"/>
      <c r="N64" s="285"/>
      <c r="O64" s="1309"/>
      <c r="P64" s="1127"/>
      <c r="Q64" s="1127"/>
      <c r="R64" s="1127"/>
      <c r="S64" s="1127"/>
      <c r="T64" s="1127"/>
      <c r="U64" s="1127"/>
      <c r="V64" s="1127"/>
      <c r="W64" s="1127"/>
    </row>
    <row r="65" spans="1:23" s="1128" customFormat="1" ht="11.25" customHeight="1">
      <c r="A65" s="1311"/>
      <c r="B65" s="1312"/>
      <c r="C65" s="1276" t="s">
        <v>390</v>
      </c>
      <c r="D65" s="1123"/>
      <c r="E65" s="1308"/>
      <c r="F65" s="1373"/>
      <c r="G65" s="1374">
        <v>958.98461345422197</v>
      </c>
      <c r="H65" s="1374">
        <v>1093.47232089371</v>
      </c>
      <c r="I65" s="1358">
        <v>12353</v>
      </c>
      <c r="J65" s="1374">
        <v>36.625682760779398</v>
      </c>
      <c r="K65" s="1374">
        <v>36.673088661084599</v>
      </c>
      <c r="L65" s="1613">
        <v>14745</v>
      </c>
      <c r="M65" s="1613"/>
      <c r="N65" s="1122"/>
      <c r="O65" s="1309"/>
      <c r="P65" s="1127"/>
      <c r="Q65" s="1127"/>
      <c r="R65" s="1127"/>
      <c r="S65" s="1127"/>
      <c r="T65" s="1127"/>
      <c r="U65" s="1127"/>
      <c r="V65" s="1127"/>
      <c r="W65" s="1127"/>
    </row>
    <row r="66" spans="1:23" s="1128" customFormat="1" ht="11.25" customHeight="1">
      <c r="A66" s="1311"/>
      <c r="B66" s="1312"/>
      <c r="C66" s="1276" t="s">
        <v>588</v>
      </c>
      <c r="D66" s="1123"/>
      <c r="E66" s="1308"/>
      <c r="F66" s="1373"/>
      <c r="G66" s="1374">
        <v>1193.0417860733301</v>
      </c>
      <c r="H66" s="1374">
        <v>1357.6907430869301</v>
      </c>
      <c r="I66" s="1358">
        <v>82561</v>
      </c>
      <c r="J66" s="1374">
        <v>37.1505742892219</v>
      </c>
      <c r="K66" s="1374">
        <v>37.245436599259904</v>
      </c>
      <c r="L66" s="1613">
        <v>95429</v>
      </c>
      <c r="M66" s="1613"/>
      <c r="N66" s="1124"/>
      <c r="O66" s="1309"/>
      <c r="P66" s="1127"/>
      <c r="Q66" s="1127"/>
      <c r="R66" s="1127"/>
      <c r="S66" s="1127"/>
      <c r="T66" s="1127"/>
      <c r="U66" s="1127"/>
      <c r="V66" s="1127"/>
      <c r="W66" s="1127"/>
    </row>
    <row r="67" spans="1:23" s="1128" customFormat="1" ht="11.25" customHeight="1">
      <c r="A67" s="1311"/>
      <c r="B67" s="1312"/>
      <c r="C67" s="1276" t="s">
        <v>589</v>
      </c>
      <c r="D67" s="1123"/>
      <c r="E67" s="1310"/>
      <c r="F67" s="1373"/>
      <c r="G67" s="1374">
        <v>767.09408516154303</v>
      </c>
      <c r="H67" s="1374">
        <v>910.68893609215604</v>
      </c>
      <c r="I67" s="1358">
        <v>122661</v>
      </c>
      <c r="J67" s="1374">
        <v>30.776683547236399</v>
      </c>
      <c r="K67" s="1374">
        <v>31.097464956944197</v>
      </c>
      <c r="L67" s="1613">
        <v>218473</v>
      </c>
      <c r="M67" s="1613"/>
      <c r="N67" s="285"/>
      <c r="O67" s="1309"/>
      <c r="P67" s="1127"/>
      <c r="Q67" s="1127"/>
      <c r="R67" s="1127"/>
      <c r="S67" s="1127"/>
      <c r="T67" s="1127"/>
      <c r="U67" s="1127"/>
      <c r="V67" s="1127"/>
      <c r="W67" s="1127"/>
    </row>
    <row r="68" spans="1:23" s="1128" customFormat="1" ht="11.25" customHeight="1">
      <c r="A68" s="1311"/>
      <c r="B68" s="1312"/>
      <c r="C68" s="1276" t="s">
        <v>521</v>
      </c>
      <c r="D68" s="1123"/>
      <c r="E68" s="1308"/>
      <c r="F68" s="1373"/>
      <c r="G68" s="1374">
        <v>874.368605257441</v>
      </c>
      <c r="H68" s="1374">
        <v>1035.19593200087</v>
      </c>
      <c r="I68" s="1358">
        <v>9206</v>
      </c>
      <c r="J68" s="1374">
        <v>37.870547470547493</v>
      </c>
      <c r="K68" s="1374">
        <v>38.086925386925401</v>
      </c>
      <c r="L68" s="1613">
        <v>9990</v>
      </c>
      <c r="M68" s="1613"/>
      <c r="N68" s="285"/>
      <c r="O68" s="1309"/>
      <c r="P68" s="1127"/>
      <c r="Q68" s="1127"/>
      <c r="R68" s="1127"/>
      <c r="S68" s="1127"/>
      <c r="T68" s="1127"/>
      <c r="U68" s="1127"/>
      <c r="V68" s="1127"/>
      <c r="W68" s="1127"/>
    </row>
    <row r="69" spans="1:23" s="1323" customFormat="1" ht="11.25" customHeight="1">
      <c r="A69" s="575"/>
      <c r="B69" s="1316"/>
      <c r="C69" s="1317" t="s">
        <v>391</v>
      </c>
      <c r="D69" s="1318"/>
      <c r="E69" s="1319"/>
      <c r="F69" s="1373"/>
      <c r="G69" s="1374">
        <v>1137.0320941376101</v>
      </c>
      <c r="H69" s="1374">
        <v>1234.62490528838</v>
      </c>
      <c r="I69" s="1358">
        <v>40069</v>
      </c>
      <c r="J69" s="1374">
        <v>32.863060941245692</v>
      </c>
      <c r="K69" s="1374">
        <v>32.911034473090197</v>
      </c>
      <c r="L69" s="1613">
        <v>49383</v>
      </c>
      <c r="M69" s="1613"/>
      <c r="N69" s="285"/>
      <c r="O69" s="1321"/>
      <c r="P69" s="1322"/>
    </row>
    <row r="70" spans="1:23" ht="11.25" customHeight="1">
      <c r="A70" s="1258"/>
      <c r="B70" s="1324"/>
      <c r="C70" s="1317" t="s">
        <v>392</v>
      </c>
      <c r="D70" s="1318"/>
      <c r="E70" s="1325"/>
      <c r="F70" s="1373"/>
      <c r="G70" s="1374">
        <v>820.32154632946106</v>
      </c>
      <c r="H70" s="1374">
        <v>943.7641772179461</v>
      </c>
      <c r="I70" s="1358">
        <v>183706</v>
      </c>
      <c r="J70" s="1374">
        <v>36.719371642033693</v>
      </c>
      <c r="K70" s="1374">
        <v>36.898205434249995</v>
      </c>
      <c r="L70" s="1613">
        <v>208617</v>
      </c>
      <c r="M70" s="1613"/>
      <c r="N70" s="285"/>
      <c r="O70" s="1309"/>
    </row>
    <row r="71" spans="1:23" ht="11.25" customHeight="1">
      <c r="A71" s="1258"/>
      <c r="B71" s="1258"/>
      <c r="C71" s="1317" t="s">
        <v>590</v>
      </c>
      <c r="D71" s="1318"/>
      <c r="E71" s="1258"/>
      <c r="F71" s="1373"/>
      <c r="G71" s="1374">
        <v>1457.94635679315</v>
      </c>
      <c r="H71" s="1374">
        <v>1635.4713886168902</v>
      </c>
      <c r="I71" s="1358">
        <v>16340</v>
      </c>
      <c r="J71" s="1374">
        <v>36.131156442094699</v>
      </c>
      <c r="K71" s="1374">
        <v>36.245512589322203</v>
      </c>
      <c r="L71" s="1613">
        <v>19409</v>
      </c>
      <c r="M71" s="1613"/>
      <c r="N71" s="285"/>
      <c r="O71" s="1309"/>
    </row>
    <row r="72" spans="1:23" ht="11.25" customHeight="1">
      <c r="A72" s="1258"/>
      <c r="B72" s="1258"/>
      <c r="C72" s="1317" t="s">
        <v>393</v>
      </c>
      <c r="D72" s="1318"/>
      <c r="E72" s="1258"/>
      <c r="F72" s="1373"/>
      <c r="G72" s="1374">
        <v>843.58706719739598</v>
      </c>
      <c r="H72" s="1374">
        <v>950.58962862016904</v>
      </c>
      <c r="I72" s="1358">
        <v>50999</v>
      </c>
      <c r="J72" s="1374">
        <v>35.903192678016495</v>
      </c>
      <c r="K72" s="1374">
        <v>35.999965640024499</v>
      </c>
      <c r="L72" s="1613">
        <v>60446</v>
      </c>
      <c r="M72" s="1613"/>
      <c r="N72" s="285"/>
      <c r="O72" s="1258"/>
    </row>
    <row r="73" spans="1:23" ht="11.25" customHeight="1">
      <c r="A73" s="1258"/>
      <c r="B73" s="1258"/>
      <c r="C73" s="1317" t="s">
        <v>446</v>
      </c>
      <c r="D73" s="1318"/>
      <c r="E73" s="1258"/>
      <c r="F73" s="1373"/>
      <c r="G73" s="1374">
        <v>1810.3555555555602</v>
      </c>
      <c r="H73" s="1374">
        <v>1896.4293055555599</v>
      </c>
      <c r="I73" s="1358">
        <v>72</v>
      </c>
      <c r="J73" s="1374">
        <v>36.833653846153794</v>
      </c>
      <c r="K73" s="1374">
        <v>36.9028846153846</v>
      </c>
      <c r="L73" s="1613">
        <v>80</v>
      </c>
      <c r="M73" s="1613"/>
      <c r="N73" s="285"/>
      <c r="O73" s="1258"/>
    </row>
    <row r="74" spans="1:23">
      <c r="A74" s="1258"/>
      <c r="B74" s="1258"/>
      <c r="C74" s="1129" t="s">
        <v>447</v>
      </c>
      <c r="D74" s="1326"/>
      <c r="E74" s="1327"/>
      <c r="G74" s="1374"/>
      <c r="H74" s="1374"/>
      <c r="I74" s="1331"/>
      <c r="J74" s="1330"/>
      <c r="K74" s="1331"/>
      <c r="L74" s="1626"/>
      <c r="M74" s="1626"/>
      <c r="N74" s="285"/>
      <c r="O74" s="1258"/>
    </row>
    <row r="75" spans="1:23" ht="9" customHeight="1">
      <c r="A75" s="1258"/>
      <c r="B75" s="1258"/>
      <c r="C75" s="1376" t="s">
        <v>591</v>
      </c>
      <c r="D75" s="1326"/>
      <c r="E75" s="1327"/>
      <c r="F75" s="1328"/>
      <c r="G75" s="1329"/>
      <c r="H75" s="1331"/>
      <c r="I75" s="1331"/>
      <c r="J75" s="1331"/>
      <c r="K75" s="1331"/>
      <c r="L75" s="1627"/>
      <c r="M75" s="1627"/>
      <c r="N75" s="285"/>
      <c r="O75" s="1258"/>
    </row>
    <row r="76" spans="1:23" ht="9" customHeight="1">
      <c r="A76" s="1258"/>
      <c r="B76" s="1258"/>
      <c r="C76" s="1376" t="s">
        <v>522</v>
      </c>
      <c r="D76" s="1326"/>
      <c r="E76" s="1327"/>
      <c r="F76" s="1320"/>
      <c r="G76" s="1329"/>
      <c r="H76" s="1331"/>
      <c r="I76" s="1331"/>
      <c r="J76" s="1331"/>
      <c r="K76" s="1331"/>
      <c r="L76" s="1357"/>
      <c r="M76" s="1357"/>
      <c r="N76" s="285"/>
      <c r="O76" s="1258"/>
    </row>
    <row r="77" spans="1:23" ht="13.5" customHeight="1">
      <c r="A77" s="1258"/>
      <c r="B77" s="1258"/>
      <c r="D77" s="1326"/>
      <c r="E77" s="1327"/>
      <c r="F77" s="1320"/>
      <c r="G77" s="1329"/>
      <c r="H77" s="1331"/>
      <c r="I77" s="1331"/>
      <c r="J77" s="1331"/>
      <c r="L77" s="1628">
        <v>41671</v>
      </c>
      <c r="M77" s="1628"/>
      <c r="N77" s="463">
        <v>13</v>
      </c>
      <c r="O77" s="1258"/>
    </row>
    <row r="78" spans="1:23">
      <c r="C78" s="1332"/>
    </row>
  </sheetData>
  <mergeCells count="59">
    <mergeCell ref="L74:M74"/>
    <mergeCell ref="L75:M75"/>
    <mergeCell ref="L77:M77"/>
    <mergeCell ref="L68:M68"/>
    <mergeCell ref="L69:M69"/>
    <mergeCell ref="L70:M70"/>
    <mergeCell ref="L71:M71"/>
    <mergeCell ref="L72:M72"/>
    <mergeCell ref="L73:M73"/>
    <mergeCell ref="L67:M67"/>
    <mergeCell ref="L56:M56"/>
    <mergeCell ref="L57:M57"/>
    <mergeCell ref="L58:M58"/>
    <mergeCell ref="L59:M59"/>
    <mergeCell ref="L60:M60"/>
    <mergeCell ref="L61:M61"/>
    <mergeCell ref="L62:M62"/>
    <mergeCell ref="L63:M63"/>
    <mergeCell ref="L64:M64"/>
    <mergeCell ref="L65:M65"/>
    <mergeCell ref="L66:M66"/>
    <mergeCell ref="L55:M55"/>
    <mergeCell ref="L44:M44"/>
    <mergeCell ref="L45:M45"/>
    <mergeCell ref="L46:M46"/>
    <mergeCell ref="L47:M47"/>
    <mergeCell ref="L48:M48"/>
    <mergeCell ref="L49:M49"/>
    <mergeCell ref="L50:M50"/>
    <mergeCell ref="L51:M51"/>
    <mergeCell ref="L52:M52"/>
    <mergeCell ref="L53:M53"/>
    <mergeCell ref="L54:M54"/>
    <mergeCell ref="L39:M39"/>
    <mergeCell ref="L40:M40"/>
    <mergeCell ref="L41:M41"/>
    <mergeCell ref="L42:M42"/>
    <mergeCell ref="L43:M43"/>
    <mergeCell ref="L38:M38"/>
    <mergeCell ref="L24:M24"/>
    <mergeCell ref="L25:M25"/>
    <mergeCell ref="L26:M26"/>
    <mergeCell ref="L27:M27"/>
    <mergeCell ref="L28:M28"/>
    <mergeCell ref="L29:M29"/>
    <mergeCell ref="L30:M30"/>
    <mergeCell ref="L31:M31"/>
    <mergeCell ref="L32:M32"/>
    <mergeCell ref="L33:M33"/>
    <mergeCell ref="L34:M34"/>
    <mergeCell ref="L35:M35"/>
    <mergeCell ref="L36:M36"/>
    <mergeCell ref="L37:M37"/>
    <mergeCell ref="L23:M23"/>
    <mergeCell ref="B1:E1"/>
    <mergeCell ref="C21:F22"/>
    <mergeCell ref="G21:I21"/>
    <mergeCell ref="J21:M21"/>
    <mergeCell ref="L22:M22"/>
  </mergeCells>
  <printOptions horizontalCentered="1"/>
  <pageMargins left="0.19685039370078741" right="0.19685039370078741"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4"/>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42578125" style="166" customWidth="1"/>
    <col min="8" max="8" width="9.28515625" style="166" customWidth="1"/>
    <col min="9" max="9" width="9.7109375" style="166" customWidth="1"/>
    <col min="10" max="10" width="9.42578125" style="166" customWidth="1"/>
    <col min="11" max="13" width="9.28515625" style="166" customWidth="1"/>
    <col min="14" max="14" width="8.8554687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286"/>
      <c r="C1" s="286"/>
      <c r="D1" s="286"/>
      <c r="E1" s="275"/>
      <c r="F1" s="275"/>
      <c r="G1" s="275"/>
      <c r="H1" s="275"/>
      <c r="I1" s="275"/>
      <c r="J1" s="275"/>
      <c r="K1" s="275"/>
      <c r="L1" s="1630" t="s">
        <v>343</v>
      </c>
      <c r="M1" s="1630"/>
      <c r="N1" s="1630"/>
      <c r="O1" s="1630"/>
      <c r="P1" s="165"/>
      <c r="R1" s="241"/>
    </row>
    <row r="2" spans="1:20" ht="6" customHeight="1">
      <c r="A2" s="165"/>
      <c r="B2" s="287"/>
      <c r="C2" s="460"/>
      <c r="D2" s="460"/>
      <c r="E2" s="274"/>
      <c r="F2" s="274"/>
      <c r="G2" s="274"/>
      <c r="H2" s="274"/>
      <c r="I2" s="274"/>
      <c r="J2" s="274"/>
      <c r="K2" s="274"/>
      <c r="L2" s="274"/>
      <c r="M2" s="274"/>
      <c r="N2" s="167"/>
      <c r="O2" s="167"/>
      <c r="P2" s="165"/>
      <c r="R2" s="241"/>
    </row>
    <row r="3" spans="1:20" ht="13.5" customHeight="1" thickBot="1">
      <c r="A3" s="165"/>
      <c r="B3" s="288"/>
      <c r="C3" s="168"/>
      <c r="D3" s="168"/>
      <c r="E3" s="168"/>
      <c r="F3" s="167"/>
      <c r="G3" s="167"/>
      <c r="H3" s="167"/>
      <c r="I3" s="167"/>
      <c r="J3" s="167"/>
      <c r="K3" s="167"/>
      <c r="L3" s="641"/>
      <c r="M3" s="641"/>
      <c r="N3" s="641" t="s">
        <v>70</v>
      </c>
      <c r="O3" s="641"/>
      <c r="P3" s="641"/>
      <c r="R3" s="241"/>
    </row>
    <row r="4" spans="1:20" ht="15" customHeight="1" thickBot="1">
      <c r="A4" s="165"/>
      <c r="B4" s="288"/>
      <c r="C4" s="305" t="s">
        <v>317</v>
      </c>
      <c r="D4" s="309"/>
      <c r="E4" s="309"/>
      <c r="F4" s="309"/>
      <c r="G4" s="309"/>
      <c r="H4" s="309"/>
      <c r="I4" s="309"/>
      <c r="J4" s="309"/>
      <c r="K4" s="309"/>
      <c r="L4" s="309"/>
      <c r="M4" s="309"/>
      <c r="N4" s="310"/>
      <c r="O4" s="641"/>
      <c r="P4" s="641"/>
      <c r="R4" s="241"/>
    </row>
    <row r="5" spans="1:20" ht="7.5" customHeight="1">
      <c r="A5" s="165"/>
      <c r="B5" s="288"/>
      <c r="C5" s="1631" t="s">
        <v>85</v>
      </c>
      <c r="D5" s="1631"/>
      <c r="E5" s="167"/>
      <c r="F5" s="16"/>
      <c r="G5" s="167"/>
      <c r="H5" s="167"/>
      <c r="I5" s="167"/>
      <c r="J5" s="167"/>
      <c r="K5" s="167"/>
      <c r="L5" s="641"/>
      <c r="M5" s="641"/>
      <c r="N5" s="641"/>
      <c r="O5" s="641"/>
      <c r="P5" s="641"/>
      <c r="R5" s="241"/>
    </row>
    <row r="6" spans="1:20" ht="13.5" customHeight="1">
      <c r="A6" s="165"/>
      <c r="B6" s="288"/>
      <c r="C6" s="1632"/>
      <c r="D6" s="1632"/>
      <c r="E6" s="110">
        <v>1999</v>
      </c>
      <c r="F6" s="110"/>
      <c r="G6" s="167"/>
      <c r="H6" s="111">
        <v>2008</v>
      </c>
      <c r="I6" s="111">
        <v>2009</v>
      </c>
      <c r="J6" s="111">
        <v>2010</v>
      </c>
      <c r="K6" s="111">
        <v>2011</v>
      </c>
      <c r="L6" s="111">
        <v>2012</v>
      </c>
      <c r="M6" s="111">
        <v>2013</v>
      </c>
      <c r="N6" s="111">
        <v>2014</v>
      </c>
      <c r="O6" s="641"/>
      <c r="P6" s="641"/>
      <c r="R6" s="241"/>
    </row>
    <row r="7" spans="1:20" ht="2.25" customHeight="1">
      <c r="A7" s="165"/>
      <c r="B7" s="288"/>
      <c r="C7" s="112"/>
      <c r="D7" s="112"/>
      <c r="E7" s="16"/>
      <c r="F7" s="16"/>
      <c r="G7" s="167"/>
      <c r="H7" s="16"/>
      <c r="I7" s="16"/>
      <c r="J7" s="16"/>
      <c r="K7" s="16"/>
      <c r="L7" s="16"/>
      <c r="M7" s="16"/>
      <c r="N7" s="16"/>
      <c r="O7" s="641"/>
      <c r="P7" s="641"/>
      <c r="R7" s="241"/>
    </row>
    <row r="8" spans="1:20" ht="18.75" customHeight="1">
      <c r="A8" s="165"/>
      <c r="B8" s="288"/>
      <c r="C8" s="1633" t="s">
        <v>316</v>
      </c>
      <c r="D8" s="1633"/>
      <c r="E8" s="1633"/>
      <c r="F8" s="1633"/>
      <c r="G8" s="273"/>
      <c r="H8" s="1636">
        <v>426</v>
      </c>
      <c r="I8" s="1636">
        <v>450</v>
      </c>
      <c r="J8" s="1636">
        <v>475</v>
      </c>
      <c r="K8" s="1636">
        <v>485</v>
      </c>
      <c r="L8" s="1636">
        <v>485</v>
      </c>
      <c r="M8" s="1636">
        <v>485</v>
      </c>
      <c r="N8" s="1636">
        <v>505</v>
      </c>
      <c r="O8" s="245"/>
      <c r="P8" s="245"/>
      <c r="R8" s="246"/>
      <c r="S8" s="246"/>
      <c r="T8" s="246"/>
    </row>
    <row r="9" spans="1:20" ht="4.5" customHeight="1">
      <c r="A9" s="165"/>
      <c r="B9" s="288"/>
      <c r="C9" s="1633"/>
      <c r="D9" s="1633"/>
      <c r="E9" s="1633"/>
      <c r="F9" s="1633"/>
      <c r="G9" s="273"/>
      <c r="H9" s="1636"/>
      <c r="I9" s="1636"/>
      <c r="J9" s="1636"/>
      <c r="K9" s="1636"/>
      <c r="L9" s="1636"/>
      <c r="M9" s="1636"/>
      <c r="N9" s="1636"/>
      <c r="O9" s="245"/>
      <c r="P9" s="245"/>
      <c r="R9" s="241"/>
    </row>
    <row r="10" spans="1:20" s="171" customFormat="1" ht="10.5" customHeight="1">
      <c r="A10" s="169"/>
      <c r="B10" s="289"/>
      <c r="C10" s="1633"/>
      <c r="D10" s="1633"/>
      <c r="E10" s="1633"/>
      <c r="F10" s="1633"/>
      <c r="G10" s="308"/>
      <c r="H10" s="1636"/>
      <c r="I10" s="1636"/>
      <c r="J10" s="1636"/>
      <c r="K10" s="1636"/>
      <c r="L10" s="1636"/>
      <c r="M10" s="1636"/>
      <c r="N10" s="1636"/>
      <c r="O10" s="245"/>
      <c r="P10" s="245"/>
      <c r="R10" s="239"/>
    </row>
    <row r="11" spans="1:20" ht="31.5" customHeight="1">
      <c r="A11" s="165"/>
      <c r="B11" s="290"/>
      <c r="C11" s="244" t="s">
        <v>301</v>
      </c>
      <c r="D11" s="244"/>
      <c r="E11" s="240"/>
      <c r="F11" s="240"/>
      <c r="G11" s="243"/>
      <c r="H11" s="242" t="s">
        <v>300</v>
      </c>
      <c r="I11" s="242" t="s">
        <v>299</v>
      </c>
      <c r="J11" s="242" t="s">
        <v>298</v>
      </c>
      <c r="K11" s="242" t="s">
        <v>297</v>
      </c>
      <c r="L11" s="635" t="s">
        <v>362</v>
      </c>
      <c r="M11" s="635" t="s">
        <v>362</v>
      </c>
      <c r="N11" s="242" t="s">
        <v>452</v>
      </c>
      <c r="O11" s="242"/>
      <c r="P11" s="242"/>
      <c r="R11" s="241"/>
    </row>
    <row r="12" spans="1:20" s="171" customFormat="1" ht="18" customHeight="1">
      <c r="A12" s="169"/>
      <c r="B12" s="289"/>
      <c r="C12" s="172" t="s">
        <v>296</v>
      </c>
      <c r="D12" s="172"/>
      <c r="E12" s="240"/>
      <c r="F12" s="240"/>
      <c r="G12" s="170"/>
      <c r="H12" s="240" t="s">
        <v>295</v>
      </c>
      <c r="I12" s="240" t="s">
        <v>294</v>
      </c>
      <c r="J12" s="240" t="s">
        <v>293</v>
      </c>
      <c r="K12" s="240" t="s">
        <v>292</v>
      </c>
      <c r="L12" s="635" t="s">
        <v>362</v>
      </c>
      <c r="M12" s="635" t="s">
        <v>362</v>
      </c>
      <c r="N12" s="635" t="s">
        <v>453</v>
      </c>
      <c r="O12" s="240"/>
      <c r="P12" s="240"/>
      <c r="R12" s="239"/>
    </row>
    <row r="13" spans="1:20" ht="27.75" customHeight="1" thickBot="1">
      <c r="A13" s="165"/>
      <c r="B13" s="288"/>
      <c r="C13" s="643" t="s">
        <v>363</v>
      </c>
      <c r="D13" s="642"/>
      <c r="E13" s="167"/>
      <c r="F13" s="167"/>
      <c r="G13" s="167"/>
      <c r="H13" s="167"/>
      <c r="I13" s="167"/>
      <c r="J13" s="167"/>
      <c r="K13" s="167"/>
      <c r="L13" s="167"/>
      <c r="M13" s="167"/>
      <c r="N13" s="641"/>
      <c r="O13" s="167"/>
      <c r="P13" s="165"/>
    </row>
    <row r="14" spans="1:20" s="171" customFormat="1" ht="13.5" customHeight="1" thickBot="1">
      <c r="A14" s="169"/>
      <c r="B14" s="289"/>
      <c r="C14" s="305" t="s">
        <v>291</v>
      </c>
      <c r="D14" s="306"/>
      <c r="E14" s="306"/>
      <c r="F14" s="306"/>
      <c r="G14" s="306"/>
      <c r="H14" s="306"/>
      <c r="I14" s="306"/>
      <c r="J14" s="306"/>
      <c r="K14" s="306"/>
      <c r="L14" s="306"/>
      <c r="M14" s="306"/>
      <c r="N14" s="307"/>
      <c r="O14" s="167"/>
      <c r="P14" s="165"/>
      <c r="Q14" s="166"/>
      <c r="R14" s="166"/>
      <c r="S14" s="166"/>
      <c r="T14" s="166"/>
    </row>
    <row r="15" spans="1:20" ht="7.5" customHeight="1">
      <c r="A15" s="165"/>
      <c r="B15" s="288"/>
      <c r="C15" s="1634" t="s">
        <v>288</v>
      </c>
      <c r="D15" s="1634"/>
      <c r="E15" s="173"/>
      <c r="F15" s="173"/>
      <c r="G15" s="113"/>
      <c r="H15" s="174"/>
      <c r="I15" s="174"/>
      <c r="J15" s="174"/>
      <c r="K15" s="174"/>
      <c r="L15" s="174"/>
      <c r="M15" s="174"/>
      <c r="N15" s="174"/>
      <c r="O15" s="167"/>
      <c r="P15" s="165"/>
    </row>
    <row r="16" spans="1:20" ht="13.5" customHeight="1">
      <c r="A16" s="165"/>
      <c r="B16" s="288"/>
      <c r="C16" s="1635"/>
      <c r="D16" s="1635"/>
      <c r="E16" s="173"/>
      <c r="F16" s="173"/>
      <c r="G16" s="113"/>
      <c r="H16" s="1629">
        <v>2011</v>
      </c>
      <c r="I16" s="1629"/>
      <c r="J16" s="1629">
        <v>2012</v>
      </c>
      <c r="K16" s="1629"/>
      <c r="L16" s="1629">
        <v>2013</v>
      </c>
      <c r="M16" s="1629"/>
      <c r="N16" s="1113">
        <v>2014</v>
      </c>
      <c r="O16" s="167"/>
      <c r="P16" s="165"/>
    </row>
    <row r="17" spans="1:19" ht="12.75" customHeight="1">
      <c r="A17" s="165"/>
      <c r="B17" s="288"/>
      <c r="C17" s="173"/>
      <c r="D17" s="173"/>
      <c r="E17" s="173"/>
      <c r="F17" s="173"/>
      <c r="G17" s="113"/>
      <c r="H17" s="1115" t="s">
        <v>87</v>
      </c>
      <c r="I17" s="813" t="s">
        <v>86</v>
      </c>
      <c r="J17" s="812" t="s">
        <v>87</v>
      </c>
      <c r="K17" s="544" t="s">
        <v>86</v>
      </c>
      <c r="L17" s="812" t="s">
        <v>87</v>
      </c>
      <c r="M17" s="544" t="s">
        <v>86</v>
      </c>
      <c r="N17" s="1119" t="s">
        <v>87</v>
      </c>
      <c r="O17" s="167"/>
      <c r="P17" s="165"/>
    </row>
    <row r="18" spans="1:19" ht="4.5" customHeight="1">
      <c r="A18" s="165"/>
      <c r="B18" s="288"/>
      <c r="C18" s="173"/>
      <c r="D18" s="173"/>
      <c r="E18" s="173"/>
      <c r="F18" s="173"/>
      <c r="G18" s="113"/>
      <c r="H18" s="464"/>
      <c r="I18" s="464"/>
      <c r="J18" s="464"/>
      <c r="K18" s="464"/>
      <c r="L18" s="464"/>
      <c r="M18" s="464"/>
      <c r="N18" s="464"/>
      <c r="O18" s="174"/>
      <c r="P18" s="165"/>
    </row>
    <row r="19" spans="1:19" ht="15" customHeight="1">
      <c r="A19" s="165"/>
      <c r="B19" s="288"/>
      <c r="C19" s="267" t="s">
        <v>315</v>
      </c>
      <c r="D19" s="302"/>
      <c r="E19" s="295"/>
      <c r="F19" s="295"/>
      <c r="G19" s="304"/>
      <c r="H19" s="301">
        <v>962.93</v>
      </c>
      <c r="I19" s="301">
        <v>971.52</v>
      </c>
      <c r="J19" s="637">
        <v>950.38</v>
      </c>
      <c r="K19" s="637">
        <v>962.38</v>
      </c>
      <c r="L19" s="637">
        <v>962.96</v>
      </c>
      <c r="M19" s="637">
        <v>958.81</v>
      </c>
      <c r="N19" s="637">
        <v>948.81</v>
      </c>
      <c r="O19" s="174"/>
      <c r="P19" s="165"/>
    </row>
    <row r="20" spans="1:19" ht="13.5" customHeight="1">
      <c r="A20" s="165"/>
      <c r="B20" s="288"/>
      <c r="C20" s="646" t="s">
        <v>72</v>
      </c>
      <c r="D20" s="175"/>
      <c r="E20" s="173"/>
      <c r="F20" s="173"/>
      <c r="G20" s="113"/>
      <c r="H20" s="217">
        <v>1051.9000000000001</v>
      </c>
      <c r="I20" s="217">
        <v>1053.68</v>
      </c>
      <c r="J20" s="638">
        <v>1033.26</v>
      </c>
      <c r="K20" s="638">
        <v>1043.17</v>
      </c>
      <c r="L20" s="638">
        <v>1043.8499999999999</v>
      </c>
      <c r="M20" s="638">
        <v>1037.9100000000001</v>
      </c>
      <c r="N20" s="638">
        <v>1026.22</v>
      </c>
      <c r="O20" s="174"/>
      <c r="P20" s="165"/>
    </row>
    <row r="21" spans="1:19" ht="13.5" customHeight="1">
      <c r="A21" s="165"/>
      <c r="B21" s="288"/>
      <c r="C21" s="646" t="s">
        <v>71</v>
      </c>
      <c r="D21" s="175"/>
      <c r="E21" s="173"/>
      <c r="F21" s="173"/>
      <c r="G21" s="113"/>
      <c r="H21" s="217">
        <v>842</v>
      </c>
      <c r="I21" s="217">
        <v>858.3</v>
      </c>
      <c r="J21" s="638">
        <v>839.63</v>
      </c>
      <c r="K21" s="638">
        <v>856.25</v>
      </c>
      <c r="L21" s="638">
        <v>857.33</v>
      </c>
      <c r="M21" s="638">
        <v>853.8</v>
      </c>
      <c r="N21" s="638">
        <v>846.54</v>
      </c>
      <c r="O21" s="174"/>
      <c r="P21" s="165"/>
    </row>
    <row r="22" spans="1:19" ht="6.75" customHeight="1">
      <c r="A22" s="165"/>
      <c r="B22" s="288"/>
      <c r="C22" s="210"/>
      <c r="D22" s="175"/>
      <c r="E22" s="173"/>
      <c r="F22" s="173"/>
      <c r="G22" s="113"/>
      <c r="H22" s="113"/>
      <c r="I22" s="113"/>
      <c r="J22" s="647"/>
      <c r="K22" s="647"/>
      <c r="L22" s="647"/>
      <c r="M22" s="647"/>
      <c r="N22" s="647"/>
      <c r="O22" s="174"/>
      <c r="P22" s="165"/>
    </row>
    <row r="23" spans="1:19" ht="15" customHeight="1">
      <c r="A23" s="165"/>
      <c r="B23" s="288"/>
      <c r="C23" s="267" t="s">
        <v>314</v>
      </c>
      <c r="D23" s="302"/>
      <c r="E23" s="295"/>
      <c r="F23" s="295"/>
      <c r="G23" s="300"/>
      <c r="H23" s="301">
        <v>1134.44</v>
      </c>
      <c r="I23" s="301">
        <v>1142.5999999999999</v>
      </c>
      <c r="J23" s="637">
        <v>1114.97</v>
      </c>
      <c r="K23" s="637">
        <v>1123.5</v>
      </c>
      <c r="L23" s="637">
        <v>1124.83</v>
      </c>
      <c r="M23" s="637">
        <v>1125.5899999999999</v>
      </c>
      <c r="N23" s="637">
        <v>1121.0899999999999</v>
      </c>
      <c r="O23" s="174"/>
      <c r="P23" s="165"/>
      <c r="S23" s="896"/>
    </row>
    <row r="24" spans="1:19" s="177" customFormat="1" ht="13.5" customHeight="1">
      <c r="A24" s="176"/>
      <c r="B24" s="291"/>
      <c r="C24" s="646" t="s">
        <v>72</v>
      </c>
      <c r="D24" s="175"/>
      <c r="E24" s="173"/>
      <c r="F24" s="173"/>
      <c r="G24" s="113"/>
      <c r="H24" s="217">
        <v>1253.2</v>
      </c>
      <c r="I24" s="217">
        <v>1254.07</v>
      </c>
      <c r="J24" s="638">
        <v>1226.07</v>
      </c>
      <c r="K24" s="638">
        <v>1231.47</v>
      </c>
      <c r="L24" s="638">
        <v>1232.1199999999999</v>
      </c>
      <c r="M24" s="638">
        <v>1233.47</v>
      </c>
      <c r="N24" s="638">
        <v>1229.25</v>
      </c>
      <c r="O24" s="173"/>
      <c r="P24" s="176"/>
    </row>
    <row r="25" spans="1:19" s="177" customFormat="1" ht="13.5" customHeight="1">
      <c r="A25" s="176"/>
      <c r="B25" s="291"/>
      <c r="C25" s="646" t="s">
        <v>71</v>
      </c>
      <c r="D25" s="175"/>
      <c r="E25" s="173"/>
      <c r="F25" s="173"/>
      <c r="G25" s="113"/>
      <c r="H25" s="217">
        <v>973</v>
      </c>
      <c r="I25" s="217">
        <v>988.98</v>
      </c>
      <c r="J25" s="638">
        <v>966.48</v>
      </c>
      <c r="K25" s="638">
        <v>981.64</v>
      </c>
      <c r="L25" s="638">
        <v>984.61</v>
      </c>
      <c r="M25" s="638">
        <v>982.36</v>
      </c>
      <c r="N25" s="638">
        <v>978.2</v>
      </c>
      <c r="O25" s="173"/>
      <c r="P25" s="176"/>
      <c r="S25" s="895"/>
    </row>
    <row r="26" spans="1:19" ht="6.75" customHeight="1">
      <c r="A26" s="165"/>
      <c r="B26" s="288"/>
      <c r="C26" s="545"/>
      <c r="D26" s="175"/>
      <c r="E26" s="173"/>
      <c r="F26" s="173"/>
      <c r="G26" s="113"/>
      <c r="H26" s="113"/>
      <c r="I26" s="113"/>
      <c r="J26" s="647"/>
      <c r="K26" s="647"/>
      <c r="L26" s="647"/>
      <c r="M26" s="647"/>
      <c r="N26" s="647"/>
      <c r="O26" s="174"/>
      <c r="P26" s="165"/>
    </row>
    <row r="27" spans="1:19" ht="15" customHeight="1">
      <c r="A27" s="165"/>
      <c r="B27" s="288"/>
      <c r="C27" s="267" t="s">
        <v>313</v>
      </c>
      <c r="D27" s="302"/>
      <c r="E27" s="295"/>
      <c r="F27" s="295"/>
      <c r="G27" s="303"/>
      <c r="H27" s="639">
        <f t="shared" ref="H27:L27" si="0">H19/H23*100</f>
        <v>84.881527449666777</v>
      </c>
      <c r="I27" s="639">
        <f t="shared" si="0"/>
        <v>85.027131104498523</v>
      </c>
      <c r="J27" s="639">
        <f t="shared" si="0"/>
        <v>85.238167843080987</v>
      </c>
      <c r="K27" s="639">
        <f t="shared" si="0"/>
        <v>85.659101023586999</v>
      </c>
      <c r="L27" s="639">
        <f t="shared" si="0"/>
        <v>85.609380973124843</v>
      </c>
      <c r="M27" s="639">
        <f>+M19/M23*100</f>
        <v>85.182881866398958</v>
      </c>
      <c r="N27" s="639">
        <f>+N19/N23*100</f>
        <v>84.632812709059934</v>
      </c>
      <c r="O27" s="174"/>
      <c r="P27" s="165"/>
    </row>
    <row r="28" spans="1:19" ht="13.5" customHeight="1">
      <c r="A28" s="165"/>
      <c r="B28" s="288"/>
      <c r="C28" s="646" t="s">
        <v>72</v>
      </c>
      <c r="D28" s="175"/>
      <c r="E28" s="173"/>
      <c r="F28" s="173"/>
      <c r="G28" s="238"/>
      <c r="H28" s="883">
        <f t="shared" ref="H28:L28" si="1">H20/H24*100</f>
        <v>83.937120970315988</v>
      </c>
      <c r="I28" s="883">
        <f t="shared" si="1"/>
        <v>84.020828183434745</v>
      </c>
      <c r="J28" s="883">
        <f t="shared" si="1"/>
        <v>84.274144216888118</v>
      </c>
      <c r="K28" s="883">
        <f t="shared" si="1"/>
        <v>84.709331124590932</v>
      </c>
      <c r="L28" s="883">
        <f t="shared" si="1"/>
        <v>84.719832483848975</v>
      </c>
      <c r="M28" s="883">
        <f t="shared" ref="M28:M29" si="2">+M20/M24*100</f>
        <v>84.145540629281626</v>
      </c>
      <c r="N28" s="883">
        <f t="shared" ref="N28" si="3">+N20/N24*100</f>
        <v>83.483424852552375</v>
      </c>
      <c r="O28" s="174"/>
      <c r="P28" s="165"/>
    </row>
    <row r="29" spans="1:19" ht="13.5" customHeight="1">
      <c r="A29" s="165"/>
      <c r="B29" s="288"/>
      <c r="C29" s="646" t="s">
        <v>71</v>
      </c>
      <c r="D29" s="175"/>
      <c r="E29" s="173"/>
      <c r="F29" s="173"/>
      <c r="G29" s="238"/>
      <c r="H29" s="883">
        <f t="shared" ref="H29:L29" si="4">H21/H25*100</f>
        <v>86.536485097636174</v>
      </c>
      <c r="I29" s="883">
        <f t="shared" si="4"/>
        <v>86.786385973427159</v>
      </c>
      <c r="J29" s="883">
        <f t="shared" si="4"/>
        <v>86.875051734127979</v>
      </c>
      <c r="K29" s="883">
        <f t="shared" si="4"/>
        <v>87.226478138625168</v>
      </c>
      <c r="L29" s="883">
        <f t="shared" si="4"/>
        <v>87.073054305765737</v>
      </c>
      <c r="M29" s="883">
        <f t="shared" si="2"/>
        <v>86.913147929475954</v>
      </c>
      <c r="N29" s="883">
        <f t="shared" ref="N29" si="5">+N21/N25*100</f>
        <v>86.540584747495402</v>
      </c>
      <c r="O29" s="174"/>
      <c r="P29" s="165"/>
    </row>
    <row r="30" spans="1:19" ht="6.75" customHeight="1">
      <c r="A30" s="165"/>
      <c r="B30" s="288"/>
      <c r="C30" s="210"/>
      <c r="D30" s="175"/>
      <c r="E30" s="173"/>
      <c r="F30" s="173"/>
      <c r="G30" s="237"/>
      <c r="H30" s="236"/>
      <c r="I30" s="236"/>
      <c r="J30" s="640"/>
      <c r="K30" s="640"/>
      <c r="L30" s="640"/>
      <c r="M30" s="639"/>
      <c r="N30" s="639"/>
      <c r="O30" s="174"/>
      <c r="P30" s="165"/>
    </row>
    <row r="31" spans="1:19" ht="23.25" customHeight="1">
      <c r="A31" s="165"/>
      <c r="B31" s="288"/>
      <c r="C31" s="1637" t="s">
        <v>312</v>
      </c>
      <c r="D31" s="1637"/>
      <c r="E31" s="1637"/>
      <c r="F31" s="1637"/>
      <c r="G31" s="300"/>
      <c r="H31" s="301">
        <v>10.9</v>
      </c>
      <c r="I31" s="301">
        <v>11.3</v>
      </c>
      <c r="J31" s="637">
        <v>12.7</v>
      </c>
      <c r="K31" s="637">
        <v>12.9</v>
      </c>
      <c r="L31" s="637">
        <v>11.7</v>
      </c>
      <c r="M31" s="637">
        <v>12</v>
      </c>
      <c r="N31" s="637">
        <v>12.9</v>
      </c>
      <c r="O31" s="174"/>
      <c r="P31" s="165"/>
    </row>
    <row r="32" spans="1:19" ht="13.5" customHeight="1">
      <c r="A32" s="176"/>
      <c r="B32" s="291"/>
      <c r="C32" s="646" t="s">
        <v>290</v>
      </c>
      <c r="D32" s="175"/>
      <c r="E32" s="173"/>
      <c r="F32" s="173"/>
      <c r="G32" s="113"/>
      <c r="H32" s="217">
        <v>8.1</v>
      </c>
      <c r="I32" s="217">
        <v>8.3000000000000007</v>
      </c>
      <c r="J32" s="638">
        <v>10</v>
      </c>
      <c r="K32" s="638">
        <v>10.1</v>
      </c>
      <c r="L32" s="638">
        <v>9.1999999999999993</v>
      </c>
      <c r="M32" s="638">
        <v>8.6999999999999993</v>
      </c>
      <c r="N32" s="638">
        <v>9.4</v>
      </c>
      <c r="P32" s="165"/>
    </row>
    <row r="33" spans="1:18" ht="13.5" customHeight="1">
      <c r="A33" s="165"/>
      <c r="B33" s="288"/>
      <c r="C33" s="646" t="s">
        <v>289</v>
      </c>
      <c r="D33" s="175"/>
      <c r="E33" s="173"/>
      <c r="F33" s="173"/>
      <c r="G33" s="113"/>
      <c r="H33" s="217">
        <v>14.7</v>
      </c>
      <c r="I33" s="217">
        <v>15.3</v>
      </c>
      <c r="J33" s="638">
        <v>16.399999999999999</v>
      </c>
      <c r="K33" s="638">
        <v>16.600000000000001</v>
      </c>
      <c r="L33" s="638">
        <v>15.1</v>
      </c>
      <c r="M33" s="638">
        <v>16.5</v>
      </c>
      <c r="N33" s="638">
        <v>17.5</v>
      </c>
      <c r="O33" s="174"/>
      <c r="P33" s="165"/>
      <c r="R33" s="229"/>
    </row>
    <row r="34" spans="1:18" ht="22.5" customHeight="1" thickBot="1">
      <c r="A34" s="165"/>
      <c r="B34" s="288"/>
      <c r="C34" s="210"/>
      <c r="D34" s="175"/>
      <c r="E34" s="173"/>
      <c r="F34" s="173"/>
      <c r="G34" s="1647"/>
      <c r="H34" s="1647"/>
      <c r="I34" s="1647"/>
      <c r="J34" s="1647"/>
      <c r="K34" s="1647"/>
      <c r="L34" s="1647"/>
      <c r="M34" s="1648"/>
      <c r="N34" s="1648"/>
      <c r="O34" s="174"/>
      <c r="P34" s="165"/>
    </row>
    <row r="35" spans="1:18" ht="30.75" customHeight="1" thickBot="1">
      <c r="A35" s="165"/>
      <c r="B35" s="288"/>
      <c r="C35" s="1639" t="s">
        <v>311</v>
      </c>
      <c r="D35" s="1640"/>
      <c r="E35" s="1640"/>
      <c r="F35" s="1640"/>
      <c r="G35" s="1640"/>
      <c r="H35" s="1640"/>
      <c r="I35" s="1640"/>
      <c r="J35" s="1640"/>
      <c r="K35" s="1640"/>
      <c r="L35" s="1640"/>
      <c r="M35" s="1640"/>
      <c r="N35" s="1641"/>
      <c r="O35" s="227"/>
      <c r="P35" s="165"/>
      <c r="Q35" s="180"/>
    </row>
    <row r="36" spans="1:18" ht="7.5" customHeight="1">
      <c r="A36" s="165"/>
      <c r="B36" s="288"/>
      <c r="C36" s="1642" t="s">
        <v>288</v>
      </c>
      <c r="D36" s="1642"/>
      <c r="E36" s="231"/>
      <c r="F36" s="230"/>
      <c r="G36" s="178"/>
      <c r="H36" s="181"/>
      <c r="I36" s="181"/>
      <c r="J36" s="181"/>
      <c r="K36" s="181"/>
      <c r="L36" s="181"/>
      <c r="M36" s="181"/>
      <c r="N36" s="181"/>
      <c r="O36" s="227"/>
      <c r="P36" s="165"/>
      <c r="Q36" s="180"/>
    </row>
    <row r="37" spans="1:18" ht="36" customHeight="1">
      <c r="A37" s="165"/>
      <c r="B37" s="288"/>
      <c r="C37" s="1643"/>
      <c r="D37" s="1643"/>
      <c r="E37" s="234"/>
      <c r="F37" s="234"/>
      <c r="G37" s="234"/>
      <c r="H37" s="234"/>
      <c r="I37" s="1644" t="s">
        <v>287</v>
      </c>
      <c r="J37" s="1644"/>
      <c r="K37" s="1645" t="s">
        <v>286</v>
      </c>
      <c r="L37" s="1646"/>
      <c r="M37" s="1645" t="s">
        <v>285</v>
      </c>
      <c r="N37" s="1644"/>
      <c r="O37" s="227"/>
      <c r="P37" s="165"/>
      <c r="Q37" s="235"/>
    </row>
    <row r="38" spans="1:18" s="171" customFormat="1" ht="25.5" customHeight="1">
      <c r="A38" s="169"/>
      <c r="B38" s="289"/>
      <c r="C38" s="234"/>
      <c r="D38" s="234"/>
      <c r="E38" s="234"/>
      <c r="F38" s="234"/>
      <c r="G38" s="234"/>
      <c r="H38" s="234"/>
      <c r="I38" s="1114" t="s">
        <v>483</v>
      </c>
      <c r="J38" s="1114" t="s">
        <v>484</v>
      </c>
      <c r="K38" s="1114" t="s">
        <v>483</v>
      </c>
      <c r="L38" s="1114" t="s">
        <v>484</v>
      </c>
      <c r="M38" s="1114" t="s">
        <v>483</v>
      </c>
      <c r="N38" s="1114" t="s">
        <v>484</v>
      </c>
      <c r="O38" s="233"/>
      <c r="P38" s="169"/>
      <c r="Q38" s="232"/>
    </row>
    <row r="39" spans="1:18" ht="15" customHeight="1">
      <c r="A39" s="165"/>
      <c r="B39" s="288"/>
      <c r="C39" s="267" t="s">
        <v>68</v>
      </c>
      <c r="D39" s="294"/>
      <c r="E39" s="295"/>
      <c r="F39" s="296"/>
      <c r="G39" s="297"/>
      <c r="H39" s="298"/>
      <c r="I39" s="299">
        <v>958.81</v>
      </c>
      <c r="J39" s="299">
        <v>948.81</v>
      </c>
      <c r="K39" s="299">
        <v>1125.5899999999999</v>
      </c>
      <c r="L39" s="299">
        <v>1121.0899999999999</v>
      </c>
      <c r="M39" s="1116">
        <v>12</v>
      </c>
      <c r="N39" s="1116">
        <v>12.9</v>
      </c>
      <c r="O39" s="227"/>
      <c r="P39" s="165"/>
      <c r="Q39" s="180"/>
      <c r="R39" s="171"/>
    </row>
    <row r="40" spans="1:18" ht="13.5" customHeight="1">
      <c r="A40" s="165"/>
      <c r="B40" s="288"/>
      <c r="C40" s="128" t="s">
        <v>284</v>
      </c>
      <c r="D40" s="248"/>
      <c r="E40" s="248"/>
      <c r="F40" s="248"/>
      <c r="G40" s="248"/>
      <c r="H40" s="248"/>
      <c r="I40" s="217">
        <v>904.65</v>
      </c>
      <c r="J40" s="217">
        <v>879.28</v>
      </c>
      <c r="K40" s="217">
        <v>1144.8699999999999</v>
      </c>
      <c r="L40" s="217">
        <v>1073.47</v>
      </c>
      <c r="M40" s="1117">
        <v>7</v>
      </c>
      <c r="N40" s="1117">
        <v>9.4</v>
      </c>
      <c r="O40" s="227"/>
      <c r="P40" s="165"/>
      <c r="Q40" s="180"/>
      <c r="R40" s="171"/>
    </row>
    <row r="41" spans="1:18" ht="13.5" customHeight="1">
      <c r="A41" s="165"/>
      <c r="B41" s="288"/>
      <c r="C41" s="128" t="s">
        <v>283</v>
      </c>
      <c r="D41" s="248"/>
      <c r="E41" s="248"/>
      <c r="F41" s="248"/>
      <c r="G41" s="248"/>
      <c r="H41" s="248"/>
      <c r="I41" s="217">
        <v>877.52</v>
      </c>
      <c r="J41" s="217">
        <v>878.17</v>
      </c>
      <c r="K41" s="217">
        <v>1031.8</v>
      </c>
      <c r="L41" s="217">
        <v>1020.84</v>
      </c>
      <c r="M41" s="1117">
        <v>13.3</v>
      </c>
      <c r="N41" s="1117">
        <v>14.7</v>
      </c>
      <c r="O41" s="227"/>
      <c r="P41" s="165"/>
      <c r="Q41" s="180"/>
      <c r="R41" s="171"/>
    </row>
    <row r="42" spans="1:18" ht="13.5" customHeight="1">
      <c r="A42" s="165"/>
      <c r="B42" s="288"/>
      <c r="C42" s="128" t="s">
        <v>282</v>
      </c>
      <c r="D42" s="228"/>
      <c r="E42" s="228"/>
      <c r="F42" s="228"/>
      <c r="G42" s="228"/>
      <c r="H42" s="228"/>
      <c r="I42" s="179">
        <v>1944.36</v>
      </c>
      <c r="J42" s="179">
        <v>1983</v>
      </c>
      <c r="K42" s="179">
        <v>2782.63</v>
      </c>
      <c r="L42" s="179">
        <v>2897.03</v>
      </c>
      <c r="M42" s="181">
        <v>0</v>
      </c>
      <c r="N42" s="181">
        <v>0</v>
      </c>
      <c r="O42" s="227"/>
      <c r="P42" s="165"/>
      <c r="Q42" s="180"/>
      <c r="R42" s="171"/>
    </row>
    <row r="43" spans="1:18" ht="13.5" customHeight="1">
      <c r="A43" s="165"/>
      <c r="B43" s="288"/>
      <c r="C43" s="128" t="s">
        <v>281</v>
      </c>
      <c r="D43" s="228"/>
      <c r="E43" s="228"/>
      <c r="F43" s="228"/>
      <c r="G43" s="228"/>
      <c r="H43" s="228"/>
      <c r="I43" s="217">
        <v>964.54</v>
      </c>
      <c r="J43" s="217">
        <v>952.45</v>
      </c>
      <c r="K43" s="217">
        <v>1176.67</v>
      </c>
      <c r="L43" s="217">
        <v>1158.1099999999999</v>
      </c>
      <c r="M43" s="1117">
        <v>8.6</v>
      </c>
      <c r="N43" s="1117">
        <v>8</v>
      </c>
      <c r="O43" s="227"/>
      <c r="P43" s="165"/>
      <c r="Q43" s="180"/>
      <c r="R43" s="171"/>
    </row>
    <row r="44" spans="1:18" ht="13.5" customHeight="1">
      <c r="A44" s="165"/>
      <c r="B44" s="288"/>
      <c r="C44" s="128" t="s">
        <v>280</v>
      </c>
      <c r="D44" s="228"/>
      <c r="E44" s="228"/>
      <c r="F44" s="228"/>
      <c r="G44" s="228"/>
      <c r="H44" s="228"/>
      <c r="I44" s="179">
        <v>875.21</v>
      </c>
      <c r="J44" s="179">
        <v>851.46</v>
      </c>
      <c r="K44" s="179">
        <v>998.3</v>
      </c>
      <c r="L44" s="179">
        <v>965.99</v>
      </c>
      <c r="M44" s="181">
        <v>10.5</v>
      </c>
      <c r="N44" s="181">
        <v>11.8</v>
      </c>
      <c r="O44" s="227"/>
      <c r="P44" s="165"/>
      <c r="Q44" s="180"/>
      <c r="R44" s="171"/>
    </row>
    <row r="45" spans="1:18" ht="13.5" customHeight="1">
      <c r="A45" s="165"/>
      <c r="B45" s="288"/>
      <c r="C45" s="128" t="s">
        <v>359</v>
      </c>
      <c r="D45" s="228"/>
      <c r="E45" s="228"/>
      <c r="F45" s="228"/>
      <c r="G45" s="228"/>
      <c r="H45" s="228"/>
      <c r="I45" s="217">
        <v>948.39</v>
      </c>
      <c r="J45" s="217">
        <v>911.16</v>
      </c>
      <c r="K45" s="217">
        <v>1089.3</v>
      </c>
      <c r="L45" s="217">
        <v>1059.51</v>
      </c>
      <c r="M45" s="1117">
        <v>12.3</v>
      </c>
      <c r="N45" s="1117">
        <v>13.9</v>
      </c>
      <c r="O45" s="227"/>
      <c r="P45" s="165"/>
      <c r="Q45" s="180"/>
      <c r="R45" s="171"/>
    </row>
    <row r="46" spans="1:18" ht="13.5" customHeight="1">
      <c r="A46" s="165"/>
      <c r="B46" s="288"/>
      <c r="C46" s="128" t="s">
        <v>279</v>
      </c>
      <c r="D46" s="128"/>
      <c r="E46" s="128"/>
      <c r="F46" s="128"/>
      <c r="G46" s="128"/>
      <c r="H46" s="128"/>
      <c r="I46" s="636">
        <v>1108.7</v>
      </c>
      <c r="J46" s="636">
        <v>1120.72</v>
      </c>
      <c r="K46" s="636">
        <v>1493.04</v>
      </c>
      <c r="L46" s="636">
        <v>1566.13</v>
      </c>
      <c r="M46" s="1118">
        <v>4.5999999999999996</v>
      </c>
      <c r="N46" s="1118">
        <v>4.4000000000000004</v>
      </c>
      <c r="O46" s="227"/>
      <c r="P46" s="165"/>
      <c r="Q46" s="180"/>
      <c r="R46" s="171"/>
    </row>
    <row r="47" spans="1:18" ht="13.5" customHeight="1">
      <c r="A47" s="165"/>
      <c r="B47" s="288"/>
      <c r="C47" s="128" t="s">
        <v>278</v>
      </c>
      <c r="D47" s="228"/>
      <c r="E47" s="228"/>
      <c r="F47" s="228"/>
      <c r="G47" s="228"/>
      <c r="H47" s="228"/>
      <c r="I47" s="217">
        <v>704.72</v>
      </c>
      <c r="J47" s="217">
        <v>695.91</v>
      </c>
      <c r="K47" s="217">
        <v>760.46</v>
      </c>
      <c r="L47" s="217">
        <v>751.89</v>
      </c>
      <c r="M47" s="1117">
        <v>21</v>
      </c>
      <c r="N47" s="1117">
        <v>20.9</v>
      </c>
      <c r="O47" s="227"/>
      <c r="P47" s="165"/>
      <c r="Q47" s="180"/>
      <c r="R47" s="171"/>
    </row>
    <row r="48" spans="1:18" ht="13.5" customHeight="1">
      <c r="A48" s="165"/>
      <c r="B48" s="288"/>
      <c r="C48" s="128" t="s">
        <v>277</v>
      </c>
      <c r="D48" s="228"/>
      <c r="E48" s="228"/>
      <c r="F48" s="228"/>
      <c r="G48" s="228"/>
      <c r="H48" s="228"/>
      <c r="I48" s="179">
        <v>1647</v>
      </c>
      <c r="J48" s="179">
        <v>1626.81</v>
      </c>
      <c r="K48" s="179">
        <v>1953.47</v>
      </c>
      <c r="L48" s="179">
        <v>1914.8</v>
      </c>
      <c r="M48" s="181">
        <v>2.4</v>
      </c>
      <c r="N48" s="181">
        <v>1.9</v>
      </c>
      <c r="O48" s="227"/>
      <c r="P48" s="165"/>
      <c r="Q48" s="180"/>
      <c r="R48" s="171"/>
    </row>
    <row r="49" spans="1:19" ht="13.5" customHeight="1">
      <c r="A49" s="165"/>
      <c r="B49" s="288"/>
      <c r="C49" s="128" t="s">
        <v>276</v>
      </c>
      <c r="D49" s="228"/>
      <c r="E49" s="228"/>
      <c r="F49" s="228"/>
      <c r="G49" s="228"/>
      <c r="H49" s="228"/>
      <c r="I49" s="217">
        <v>1659.27</v>
      </c>
      <c r="J49" s="217">
        <v>1641.06</v>
      </c>
      <c r="K49" s="217">
        <v>2249.0300000000002</v>
      </c>
      <c r="L49" s="217">
        <v>2348.75</v>
      </c>
      <c r="M49" s="1117">
        <v>0.6</v>
      </c>
      <c r="N49" s="1117">
        <v>0.4</v>
      </c>
      <c r="O49" s="227"/>
      <c r="P49" s="165"/>
      <c r="Q49" s="180"/>
      <c r="R49" s="171"/>
      <c r="S49" s="229"/>
    </row>
    <row r="50" spans="1:19" ht="13.5" customHeight="1">
      <c r="A50" s="165"/>
      <c r="B50" s="288"/>
      <c r="C50" s="128" t="s">
        <v>275</v>
      </c>
      <c r="D50" s="228"/>
      <c r="E50" s="228"/>
      <c r="F50" s="228"/>
      <c r="G50" s="228"/>
      <c r="H50" s="228"/>
      <c r="I50" s="179">
        <v>1042.5899999999999</v>
      </c>
      <c r="J50" s="179">
        <v>1063.26</v>
      </c>
      <c r="K50" s="179">
        <v>1148.27</v>
      </c>
      <c r="L50" s="179">
        <v>1166.6400000000001</v>
      </c>
      <c r="M50" s="181">
        <v>10.7</v>
      </c>
      <c r="N50" s="181">
        <v>10.8</v>
      </c>
      <c r="O50" s="227"/>
      <c r="P50" s="165"/>
      <c r="Q50" s="180"/>
      <c r="R50" s="171"/>
    </row>
    <row r="51" spans="1:19" ht="13.5" customHeight="1">
      <c r="A51" s="165"/>
      <c r="B51" s="288"/>
      <c r="C51" s="128" t="s">
        <v>274</v>
      </c>
      <c r="D51" s="228"/>
      <c r="E51" s="228"/>
      <c r="F51" s="228"/>
      <c r="G51" s="228"/>
      <c r="H51" s="228"/>
      <c r="I51" s="217">
        <v>1337.79</v>
      </c>
      <c r="J51" s="217">
        <v>1339.21</v>
      </c>
      <c r="K51" s="217">
        <v>1487.74</v>
      </c>
      <c r="L51" s="217">
        <v>1501.71</v>
      </c>
      <c r="M51" s="1117">
        <v>4</v>
      </c>
      <c r="N51" s="1117">
        <v>5.7</v>
      </c>
      <c r="O51" s="227"/>
      <c r="P51" s="165"/>
      <c r="Q51" s="180"/>
      <c r="R51" s="171"/>
    </row>
    <row r="52" spans="1:19" ht="13.5" customHeight="1">
      <c r="A52" s="165"/>
      <c r="B52" s="288"/>
      <c r="C52" s="128" t="s">
        <v>273</v>
      </c>
      <c r="D52" s="228"/>
      <c r="E52" s="228"/>
      <c r="F52" s="228"/>
      <c r="G52" s="228"/>
      <c r="H52" s="228"/>
      <c r="I52" s="179">
        <v>731.62</v>
      </c>
      <c r="J52" s="179">
        <v>734.19</v>
      </c>
      <c r="K52" s="179">
        <v>853.36</v>
      </c>
      <c r="L52" s="179">
        <v>852.43</v>
      </c>
      <c r="M52" s="181">
        <v>17.899999999999999</v>
      </c>
      <c r="N52" s="181">
        <v>17.3</v>
      </c>
      <c r="O52" s="227"/>
      <c r="P52" s="165"/>
      <c r="Q52" s="180"/>
      <c r="R52" s="171"/>
    </row>
    <row r="53" spans="1:19" ht="13.5" customHeight="1">
      <c r="A53" s="165"/>
      <c r="B53" s="288"/>
      <c r="C53" s="128" t="s">
        <v>272</v>
      </c>
      <c r="D53" s="228"/>
      <c r="E53" s="228"/>
      <c r="F53" s="228"/>
      <c r="G53" s="228"/>
      <c r="H53" s="228"/>
      <c r="I53" s="179">
        <v>1197.23</v>
      </c>
      <c r="J53" s="179">
        <v>1195.71</v>
      </c>
      <c r="K53" s="179">
        <v>1301.6199999999999</v>
      </c>
      <c r="L53" s="179">
        <v>1294.76</v>
      </c>
      <c r="M53" s="181">
        <v>3.5</v>
      </c>
      <c r="N53" s="181">
        <v>5.6</v>
      </c>
      <c r="O53" s="227"/>
      <c r="P53" s="165"/>
      <c r="Q53" s="180"/>
      <c r="R53" s="171"/>
    </row>
    <row r="54" spans="1:19" ht="13.5" customHeight="1">
      <c r="A54" s="165"/>
      <c r="B54" s="288"/>
      <c r="C54" s="128" t="s">
        <v>271</v>
      </c>
      <c r="D54" s="228"/>
      <c r="E54" s="228"/>
      <c r="F54" s="228"/>
      <c r="G54" s="228"/>
      <c r="H54" s="228"/>
      <c r="I54" s="179">
        <v>786.29</v>
      </c>
      <c r="J54" s="179">
        <v>772.6</v>
      </c>
      <c r="K54" s="179">
        <v>878.27</v>
      </c>
      <c r="L54" s="179">
        <v>863.97</v>
      </c>
      <c r="M54" s="181">
        <v>13.6</v>
      </c>
      <c r="N54" s="181">
        <v>13.6</v>
      </c>
      <c r="O54" s="227"/>
      <c r="P54" s="165"/>
      <c r="Q54" s="180"/>
      <c r="R54" s="171"/>
      <c r="S54" s="229"/>
    </row>
    <row r="55" spans="1:19" ht="13.5" customHeight="1">
      <c r="A55" s="165"/>
      <c r="B55" s="288"/>
      <c r="C55" s="128" t="s">
        <v>270</v>
      </c>
      <c r="D55" s="228"/>
      <c r="E55" s="228"/>
      <c r="F55" s="228"/>
      <c r="G55" s="228"/>
      <c r="H55" s="228"/>
      <c r="I55" s="179">
        <v>1573.8</v>
      </c>
      <c r="J55" s="179">
        <v>1630.3</v>
      </c>
      <c r="K55" s="179">
        <v>1756.39</v>
      </c>
      <c r="L55" s="179">
        <v>1846.16</v>
      </c>
      <c r="M55" s="181">
        <v>10.5</v>
      </c>
      <c r="N55" s="181">
        <v>12.4</v>
      </c>
      <c r="O55" s="227"/>
      <c r="P55" s="165"/>
      <c r="Q55" s="180"/>
      <c r="R55" s="171"/>
    </row>
    <row r="56" spans="1:19" ht="13.5" customHeight="1">
      <c r="A56" s="165"/>
      <c r="B56" s="288"/>
      <c r="C56" s="128" t="s">
        <v>111</v>
      </c>
      <c r="D56" s="228"/>
      <c r="E56" s="228"/>
      <c r="F56" s="228"/>
      <c r="G56" s="228"/>
      <c r="H56" s="228"/>
      <c r="I56" s="179">
        <v>918.83</v>
      </c>
      <c r="J56" s="179">
        <v>943.12</v>
      </c>
      <c r="K56" s="179">
        <v>1022.11</v>
      </c>
      <c r="L56" s="179">
        <v>1047.02</v>
      </c>
      <c r="M56" s="181">
        <v>20.3</v>
      </c>
      <c r="N56" s="181">
        <v>21.9</v>
      </c>
      <c r="O56" s="227"/>
      <c r="P56" s="165"/>
      <c r="Q56" s="180"/>
      <c r="R56" s="171"/>
    </row>
    <row r="57" spans="1:19" ht="13.5" customHeight="1">
      <c r="A57" s="165"/>
      <c r="B57" s="288"/>
      <c r="C57" s="226" t="s">
        <v>371</v>
      </c>
      <c r="D57" s="167"/>
      <c r="E57" s="168"/>
      <c r="F57" s="224"/>
      <c r="G57" s="224"/>
      <c r="H57" s="293" t="s">
        <v>365</v>
      </c>
      <c r="I57" s="165"/>
      <c r="J57" s="173"/>
      <c r="K57" s="183"/>
      <c r="L57" s="224"/>
      <c r="M57" s="224"/>
      <c r="N57" s="224"/>
      <c r="O57" s="174"/>
      <c r="P57" s="165"/>
      <c r="R57" s="171"/>
      <c r="S57" s="225"/>
    </row>
    <row r="58" spans="1:19" ht="13.5" customHeight="1">
      <c r="A58" s="165"/>
      <c r="B58" s="288"/>
      <c r="C58" s="225" t="s">
        <v>426</v>
      </c>
      <c r="D58" s="167"/>
      <c r="E58" s="168"/>
      <c r="F58" s="224"/>
      <c r="G58" s="224"/>
      <c r="H58" s="182"/>
      <c r="I58" s="165"/>
      <c r="J58" s="173"/>
      <c r="K58" s="183"/>
      <c r="L58" s="224"/>
      <c r="M58" s="224"/>
      <c r="N58" s="224"/>
      <c r="O58" s="174"/>
      <c r="P58" s="165"/>
      <c r="R58" s="171"/>
    </row>
    <row r="59" spans="1:19" ht="13.5" customHeight="1">
      <c r="A59" s="165"/>
      <c r="B59" s="292">
        <v>14</v>
      </c>
      <c r="C59" s="1638">
        <v>42036</v>
      </c>
      <c r="D59" s="1638"/>
      <c r="E59" s="167"/>
      <c r="F59" s="167"/>
      <c r="G59" s="167"/>
      <c r="H59" s="167"/>
      <c r="I59" s="167"/>
      <c r="J59" s="167"/>
      <c r="K59" s="167"/>
      <c r="L59" s="167"/>
      <c r="M59" s="167"/>
      <c r="N59" s="167"/>
      <c r="P59" s="165"/>
      <c r="R59" s="171"/>
    </row>
    <row r="62" spans="1:19">
      <c r="F62" s="180"/>
    </row>
    <row r="67" spans="14:15" ht="4.5" customHeight="1"/>
    <row r="70" spans="14:15" ht="8.25" customHeight="1"/>
    <row r="72" spans="14:15" ht="9" customHeight="1">
      <c r="O72" s="184"/>
    </row>
    <row r="73" spans="14:15" ht="8.25" customHeight="1">
      <c r="N73" s="1481"/>
      <c r="O73" s="1481"/>
    </row>
    <row r="74" spans="14:15" ht="9.75" customHeight="1"/>
  </sheetData>
  <mergeCells count="26">
    <mergeCell ref="C31:F31"/>
    <mergeCell ref="C59:D59"/>
    <mergeCell ref="N73:O73"/>
    <mergeCell ref="C35:N35"/>
    <mergeCell ref="C36:D37"/>
    <mergeCell ref="I37:J37"/>
    <mergeCell ref="K37:L37"/>
    <mergeCell ref="M37:N37"/>
    <mergeCell ref="G34:H34"/>
    <mergeCell ref="I34:J34"/>
    <mergeCell ref="K34:L34"/>
    <mergeCell ref="M34:N34"/>
    <mergeCell ref="L16:M16"/>
    <mergeCell ref="L1:O1"/>
    <mergeCell ref="C5:D6"/>
    <mergeCell ref="C8:F10"/>
    <mergeCell ref="C15:D16"/>
    <mergeCell ref="M8:M10"/>
    <mergeCell ref="N8:N10"/>
    <mergeCell ref="H8:H10"/>
    <mergeCell ref="I8:I10"/>
    <mergeCell ref="J8:J10"/>
    <mergeCell ref="K8:K10"/>
    <mergeCell ref="L8:L10"/>
    <mergeCell ref="H16:I16"/>
    <mergeCell ref="J16:K1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1007"/>
    <col min="22" max="27" width="9.140625" style="1015"/>
    <col min="28" max="16384" width="9.140625" style="125"/>
  </cols>
  <sheetData>
    <row r="1" spans="1:29" ht="13.5" customHeight="1">
      <c r="A1" s="4"/>
      <c r="B1" s="1649" t="s">
        <v>339</v>
      </c>
      <c r="C1" s="1649"/>
      <c r="D1" s="1649"/>
      <c r="E1" s="266"/>
      <c r="F1" s="266"/>
      <c r="G1" s="266"/>
      <c r="H1" s="266"/>
      <c r="I1" s="266"/>
      <c r="J1" s="312"/>
      <c r="K1" s="4"/>
    </row>
    <row r="2" spans="1:29" ht="6" customHeight="1">
      <c r="A2" s="4"/>
      <c r="B2" s="1583"/>
      <c r="C2" s="1583"/>
      <c r="D2" s="1583"/>
      <c r="E2" s="8"/>
      <c r="F2" s="8"/>
      <c r="G2" s="8"/>
      <c r="H2" s="8"/>
      <c r="I2" s="8"/>
      <c r="J2" s="599"/>
      <c r="K2" s="4"/>
    </row>
    <row r="3" spans="1:29" ht="13.5" customHeight="1" thickBot="1">
      <c r="A3" s="4"/>
      <c r="B3" s="8"/>
      <c r="C3" s="8"/>
      <c r="D3" s="8"/>
      <c r="E3" s="815"/>
      <c r="F3" s="815"/>
      <c r="G3" s="815"/>
      <c r="H3" s="815"/>
      <c r="I3" s="815" t="s">
        <v>70</v>
      </c>
      <c r="J3" s="263"/>
      <c r="K3" s="4"/>
    </row>
    <row r="4" spans="1:29" s="12" customFormat="1" ht="13.5" customHeight="1" thickBot="1">
      <c r="A4" s="11"/>
      <c r="B4" s="19"/>
      <c r="C4" s="1650" t="s">
        <v>369</v>
      </c>
      <c r="D4" s="1651"/>
      <c r="E4" s="1651"/>
      <c r="F4" s="1651"/>
      <c r="G4" s="1651"/>
      <c r="H4" s="1651"/>
      <c r="I4" s="1652"/>
      <c r="J4" s="263"/>
      <c r="K4" s="11"/>
      <c r="N4" s="1008"/>
      <c r="O4" s="1008"/>
      <c r="P4" s="1008"/>
      <c r="Q4" s="1008"/>
      <c r="R4" s="1008"/>
      <c r="S4" s="1008"/>
      <c r="T4" s="1008"/>
      <c r="U4" s="1008"/>
      <c r="V4" s="1016"/>
      <c r="W4" s="1016"/>
      <c r="X4" s="1016"/>
      <c r="Y4" s="1016"/>
      <c r="Z4" s="1016"/>
      <c r="AA4" s="1016"/>
    </row>
    <row r="5" spans="1:29" ht="4.5" customHeight="1">
      <c r="A5" s="4"/>
      <c r="B5" s="8"/>
      <c r="C5" s="1653" t="s">
        <v>85</v>
      </c>
      <c r="D5" s="1654"/>
      <c r="E5" s="817"/>
      <c r="F5" s="817"/>
      <c r="G5" s="817"/>
      <c r="H5" s="817"/>
      <c r="I5" s="817"/>
      <c r="J5" s="263"/>
      <c r="K5" s="4"/>
    </row>
    <row r="6" spans="1:29" ht="15.75" customHeight="1">
      <c r="A6" s="4"/>
      <c r="B6" s="8"/>
      <c r="C6" s="1653"/>
      <c r="D6" s="1654"/>
      <c r="E6" s="1655" t="s">
        <v>368</v>
      </c>
      <c r="F6" s="1655"/>
      <c r="G6" s="1655"/>
      <c r="H6" s="1655"/>
      <c r="I6" s="1655"/>
      <c r="J6" s="263"/>
      <c r="K6" s="4"/>
    </row>
    <row r="7" spans="1:29" ht="13.5" customHeight="1">
      <c r="A7" s="4"/>
      <c r="B7" s="8"/>
      <c r="C7" s="1654"/>
      <c r="D7" s="1654"/>
      <c r="E7" s="1361">
        <v>2013</v>
      </c>
      <c r="F7" s="1656">
        <v>2014</v>
      </c>
      <c r="G7" s="1657"/>
      <c r="H7" s="1657"/>
      <c r="I7" s="1657"/>
      <c r="J7" s="263"/>
      <c r="K7" s="4"/>
    </row>
    <row r="8" spans="1:29" ht="13.5" customHeight="1">
      <c r="A8" s="4"/>
      <c r="B8" s="8"/>
      <c r="C8" s="601"/>
      <c r="D8" s="601"/>
      <c r="E8" s="1379" t="s">
        <v>96</v>
      </c>
      <c r="F8" s="816" t="s">
        <v>93</v>
      </c>
      <c r="G8" s="816" t="s">
        <v>102</v>
      </c>
      <c r="H8" s="816" t="s">
        <v>99</v>
      </c>
      <c r="I8" s="1360" t="s">
        <v>96</v>
      </c>
      <c r="J8" s="263"/>
      <c r="K8" s="4"/>
    </row>
    <row r="9" spans="1:29" s="604" customFormat="1" ht="23.25" customHeight="1">
      <c r="A9" s="602"/>
      <c r="B9" s="603"/>
      <c r="C9" s="1658" t="s">
        <v>68</v>
      </c>
      <c r="D9" s="1658"/>
      <c r="E9" s="879">
        <v>5.3</v>
      </c>
      <c r="F9" s="879">
        <v>5.3</v>
      </c>
      <c r="G9" s="879">
        <v>5.25</v>
      </c>
      <c r="H9" s="879">
        <v>5.27</v>
      </c>
      <c r="I9" s="879">
        <v>5.27</v>
      </c>
      <c r="J9" s="677"/>
      <c r="K9" s="602"/>
      <c r="M9" s="606"/>
      <c r="N9" s="1009"/>
      <c r="O9" s="1009"/>
      <c r="P9" s="1009"/>
      <c r="Q9" s="1009"/>
      <c r="R9" s="1009"/>
      <c r="S9" s="1009"/>
      <c r="T9" s="1009"/>
      <c r="U9" s="1010"/>
      <c r="V9" s="1017"/>
      <c r="W9" s="1017"/>
      <c r="X9" s="1017"/>
      <c r="Y9" s="1017"/>
      <c r="Z9" s="1017"/>
      <c r="AA9" s="1017"/>
      <c r="AB9" s="1014"/>
      <c r="AC9" s="1014"/>
    </row>
    <row r="10" spans="1:29" ht="18.75" customHeight="1">
      <c r="A10" s="4"/>
      <c r="B10" s="8"/>
      <c r="C10" s="248" t="s">
        <v>348</v>
      </c>
      <c r="D10" s="18"/>
      <c r="E10" s="880">
        <v>12.07</v>
      </c>
      <c r="F10" s="880">
        <v>12.03</v>
      </c>
      <c r="G10" s="880">
        <v>11.98</v>
      </c>
      <c r="H10" s="880">
        <v>11.74</v>
      </c>
      <c r="I10" s="880">
        <v>11.4</v>
      </c>
      <c r="J10" s="677"/>
      <c r="K10" s="4"/>
      <c r="N10" s="1009"/>
      <c r="O10" s="1009"/>
      <c r="P10" s="1009"/>
      <c r="Q10" s="1009"/>
      <c r="R10" s="1009"/>
      <c r="S10" s="1009"/>
      <c r="T10" s="1009"/>
      <c r="V10" s="1017"/>
      <c r="W10" s="1017"/>
      <c r="X10" s="1017"/>
      <c r="Y10" s="1017"/>
      <c r="Z10" s="1017"/>
      <c r="AA10" s="1017"/>
      <c r="AB10" s="1014"/>
      <c r="AC10" s="1014"/>
    </row>
    <row r="11" spans="1:29" ht="18.75" customHeight="1">
      <c r="A11" s="4"/>
      <c r="B11" s="8"/>
      <c r="C11" s="248" t="s">
        <v>258</v>
      </c>
      <c r="D11" s="32"/>
      <c r="E11" s="880">
        <v>7.24</v>
      </c>
      <c r="F11" s="880">
        <v>7.21</v>
      </c>
      <c r="G11" s="880">
        <v>7.11</v>
      </c>
      <c r="H11" s="880">
        <v>7.17</v>
      </c>
      <c r="I11" s="880">
        <v>7.14</v>
      </c>
      <c r="J11" s="677"/>
      <c r="K11" s="4"/>
      <c r="N11" s="1009"/>
      <c r="O11" s="1009"/>
      <c r="P11" s="1009"/>
      <c r="Q11" s="1009"/>
      <c r="R11" s="1009"/>
      <c r="S11" s="1009"/>
      <c r="T11" s="1009"/>
      <c r="V11" s="1017"/>
      <c r="W11" s="1017"/>
      <c r="X11" s="1017"/>
      <c r="Y11" s="1017"/>
      <c r="Z11" s="1017"/>
      <c r="AA11" s="1017"/>
      <c r="AB11" s="1014"/>
      <c r="AC11" s="1014"/>
    </row>
    <row r="12" spans="1:29" ht="18.75" customHeight="1">
      <c r="A12" s="4"/>
      <c r="B12" s="8"/>
      <c r="C12" s="248" t="s">
        <v>259</v>
      </c>
      <c r="D12" s="32"/>
      <c r="E12" s="880">
        <v>4.3099999999999996</v>
      </c>
      <c r="F12" s="880">
        <v>4.25</v>
      </c>
      <c r="G12" s="880">
        <v>4.22</v>
      </c>
      <c r="H12" s="880">
        <v>4.26</v>
      </c>
      <c r="I12" s="880">
        <v>4.26</v>
      </c>
      <c r="J12" s="677"/>
      <c r="K12" s="4"/>
      <c r="N12" s="1009"/>
      <c r="O12" s="1009"/>
      <c r="P12" s="1009"/>
      <c r="Q12" s="1009"/>
      <c r="R12" s="1009"/>
      <c r="S12" s="1009"/>
      <c r="T12" s="1009"/>
      <c r="V12" s="1017"/>
      <c r="W12" s="1017"/>
      <c r="X12" s="1017"/>
      <c r="Y12" s="1017"/>
      <c r="Z12" s="1017"/>
      <c r="AA12" s="1017"/>
      <c r="AB12" s="1014"/>
      <c r="AC12" s="1014"/>
    </row>
    <row r="13" spans="1:29" ht="18.75" customHeight="1">
      <c r="A13" s="4"/>
      <c r="B13" s="8"/>
      <c r="C13" s="248" t="s">
        <v>84</v>
      </c>
      <c r="D13" s="18"/>
      <c r="E13" s="880">
        <v>4.01</v>
      </c>
      <c r="F13" s="880">
        <v>4.0199999999999996</v>
      </c>
      <c r="G13" s="880">
        <v>4.0199999999999996</v>
      </c>
      <c r="H13" s="880">
        <v>4.12</v>
      </c>
      <c r="I13" s="880">
        <v>4.1399999999999997</v>
      </c>
      <c r="J13" s="600"/>
      <c r="K13" s="4"/>
      <c r="N13" s="1009"/>
      <c r="O13" s="1009"/>
      <c r="P13" s="1009"/>
      <c r="Q13" s="1009"/>
      <c r="R13" s="1009"/>
      <c r="S13" s="1009"/>
      <c r="T13" s="1009"/>
      <c r="V13" s="1017"/>
      <c r="W13" s="1017"/>
      <c r="X13" s="1017"/>
      <c r="Y13" s="1017"/>
      <c r="Z13" s="1017"/>
      <c r="AA13" s="1017"/>
      <c r="AB13" s="1014"/>
      <c r="AC13" s="1014"/>
    </row>
    <row r="14" spans="1:29" ht="18.75" customHeight="1">
      <c r="A14" s="4"/>
      <c r="B14" s="8"/>
      <c r="C14" s="248" t="s">
        <v>260</v>
      </c>
      <c r="D14" s="32"/>
      <c r="E14" s="880">
        <v>4.49</v>
      </c>
      <c r="F14" s="880">
        <v>4.45</v>
      </c>
      <c r="G14" s="880">
        <v>4.4400000000000004</v>
      </c>
      <c r="H14" s="880">
        <v>4.45</v>
      </c>
      <c r="I14" s="880">
        <v>4.45</v>
      </c>
      <c r="J14" s="600"/>
      <c r="K14" s="4"/>
      <c r="N14" s="1009"/>
      <c r="O14" s="1009"/>
      <c r="P14" s="1009"/>
      <c r="Q14" s="1009"/>
      <c r="R14" s="1009"/>
      <c r="S14" s="1009"/>
      <c r="T14" s="1009"/>
      <c r="V14" s="1017"/>
      <c r="W14" s="1017"/>
      <c r="X14" s="1017"/>
      <c r="Y14" s="1017"/>
      <c r="Z14" s="1017"/>
      <c r="AA14" s="1017"/>
      <c r="AB14" s="1014"/>
      <c r="AC14" s="1014"/>
    </row>
    <row r="15" spans="1:29" ht="18.75" customHeight="1">
      <c r="A15" s="4"/>
      <c r="B15" s="8"/>
      <c r="C15" s="248" t="s">
        <v>83</v>
      </c>
      <c r="D15" s="32"/>
      <c r="E15" s="880">
        <v>4.24</v>
      </c>
      <c r="F15" s="880">
        <v>4.2300000000000004</v>
      </c>
      <c r="G15" s="880">
        <v>4.1900000000000004</v>
      </c>
      <c r="H15" s="880">
        <v>4.13</v>
      </c>
      <c r="I15" s="880">
        <v>4.25</v>
      </c>
      <c r="J15" s="600"/>
      <c r="K15" s="4"/>
      <c r="N15" s="1009"/>
      <c r="O15" s="1009"/>
      <c r="P15" s="1009"/>
      <c r="Q15" s="1009"/>
      <c r="R15" s="1009"/>
      <c r="S15" s="1009"/>
      <c r="T15" s="1009"/>
      <c r="V15" s="1017"/>
      <c r="W15" s="1017"/>
      <c r="X15" s="1017"/>
      <c r="Y15" s="1017"/>
      <c r="Z15" s="1017"/>
      <c r="AA15" s="1017"/>
      <c r="AB15" s="1014"/>
      <c r="AC15" s="1014"/>
    </row>
    <row r="16" spans="1:29" ht="18.75" customHeight="1">
      <c r="A16" s="4"/>
      <c r="B16" s="8"/>
      <c r="C16" s="248" t="s">
        <v>261</v>
      </c>
      <c r="D16" s="32"/>
      <c r="E16" s="880">
        <v>4.22</v>
      </c>
      <c r="F16" s="880">
        <v>4.29</v>
      </c>
      <c r="G16" s="880">
        <v>4.3099999999999996</v>
      </c>
      <c r="H16" s="880">
        <v>4.25</v>
      </c>
      <c r="I16" s="880">
        <v>4.28</v>
      </c>
      <c r="J16" s="600"/>
      <c r="K16" s="4"/>
      <c r="N16" s="1009"/>
      <c r="O16" s="1009"/>
      <c r="P16" s="1009"/>
      <c r="Q16" s="1009"/>
      <c r="R16" s="1009"/>
      <c r="S16" s="1009"/>
      <c r="T16" s="1009"/>
      <c r="V16" s="1017"/>
      <c r="W16" s="1017"/>
      <c r="X16" s="1017"/>
      <c r="Y16" s="1017"/>
      <c r="Z16" s="1017"/>
      <c r="AA16" s="1017"/>
      <c r="AB16" s="1014"/>
      <c r="AC16" s="1014"/>
    </row>
    <row r="17" spans="1:29" ht="18.75" customHeight="1">
      <c r="A17" s="4"/>
      <c r="B17" s="8"/>
      <c r="C17" s="248" t="s">
        <v>82</v>
      </c>
      <c r="D17" s="32"/>
      <c r="E17" s="880">
        <v>4.22</v>
      </c>
      <c r="F17" s="880">
        <v>4.16</v>
      </c>
      <c r="G17" s="880">
        <v>4.1100000000000003</v>
      </c>
      <c r="H17" s="880">
        <v>4.1500000000000004</v>
      </c>
      <c r="I17" s="880">
        <v>4.26</v>
      </c>
      <c r="J17" s="600"/>
      <c r="K17" s="4"/>
      <c r="N17" s="1009"/>
      <c r="O17" s="1009"/>
      <c r="P17" s="1009"/>
      <c r="Q17" s="1009"/>
      <c r="R17" s="1009"/>
      <c r="S17" s="1009"/>
      <c r="T17" s="1009"/>
      <c r="V17" s="1017"/>
      <c r="W17" s="1017"/>
      <c r="X17" s="1017"/>
      <c r="Y17" s="1017"/>
      <c r="Z17" s="1017"/>
      <c r="AA17" s="1017"/>
      <c r="AB17" s="1014"/>
      <c r="AC17" s="1014"/>
    </row>
    <row r="18" spans="1:29" ht="18.75" customHeight="1">
      <c r="A18" s="4"/>
      <c r="B18" s="8"/>
      <c r="C18" s="248" t="s">
        <v>81</v>
      </c>
      <c r="D18" s="32"/>
      <c r="E18" s="880">
        <v>4.91</v>
      </c>
      <c r="F18" s="880">
        <v>4.8600000000000003</v>
      </c>
      <c r="G18" s="880">
        <v>4.8499999999999996</v>
      </c>
      <c r="H18" s="880">
        <v>4.91</v>
      </c>
      <c r="I18" s="880">
        <v>4.8899999999999997</v>
      </c>
      <c r="J18" s="600"/>
      <c r="K18" s="4"/>
      <c r="N18" s="1009"/>
      <c r="O18" s="1009"/>
      <c r="P18" s="1009"/>
      <c r="Q18" s="1009"/>
      <c r="R18" s="1009"/>
      <c r="S18" s="1009"/>
      <c r="T18" s="1009"/>
      <c r="V18" s="1017"/>
      <c r="W18" s="1017"/>
      <c r="X18" s="1017"/>
      <c r="Y18" s="1017"/>
      <c r="Z18" s="1017"/>
      <c r="AA18" s="1017"/>
      <c r="AB18" s="1014"/>
      <c r="AC18" s="1014"/>
    </row>
    <row r="19" spans="1:29" ht="18.75" customHeight="1">
      <c r="A19" s="4"/>
      <c r="B19" s="8"/>
      <c r="C19" s="248" t="s">
        <v>262</v>
      </c>
      <c r="D19" s="32"/>
      <c r="E19" s="880">
        <v>4.38</v>
      </c>
      <c r="F19" s="880">
        <v>4.3600000000000003</v>
      </c>
      <c r="G19" s="880">
        <v>4.25</v>
      </c>
      <c r="H19" s="880">
        <v>4.37</v>
      </c>
      <c r="I19" s="880">
        <v>4.32</v>
      </c>
      <c r="J19" s="600"/>
      <c r="K19" s="4"/>
      <c r="N19" s="1009"/>
      <c r="O19" s="1009"/>
      <c r="P19" s="1009"/>
      <c r="Q19" s="1009"/>
      <c r="R19" s="1009"/>
      <c r="S19" s="1009"/>
      <c r="T19" s="1009"/>
      <c r="V19" s="1017"/>
      <c r="W19" s="1017"/>
      <c r="X19" s="1017"/>
      <c r="Y19" s="1017"/>
      <c r="Z19" s="1017"/>
      <c r="AA19" s="1017"/>
      <c r="AB19" s="1014"/>
      <c r="AC19" s="1014"/>
    </row>
    <row r="20" spans="1:29" ht="18.75" customHeight="1">
      <c r="A20" s="4"/>
      <c r="B20" s="8"/>
      <c r="C20" s="248" t="s">
        <v>80</v>
      </c>
      <c r="D20" s="18"/>
      <c r="E20" s="880">
        <v>5.0999999999999996</v>
      </c>
      <c r="F20" s="880">
        <v>5.0199999999999996</v>
      </c>
      <c r="G20" s="880">
        <v>5.13</v>
      </c>
      <c r="H20" s="880">
        <v>5.25</v>
      </c>
      <c r="I20" s="880">
        <v>5.31</v>
      </c>
      <c r="J20" s="600"/>
      <c r="K20" s="4"/>
      <c r="N20" s="1009"/>
      <c r="O20" s="1009"/>
      <c r="P20" s="1009"/>
      <c r="Q20" s="1009"/>
      <c r="R20" s="1009"/>
      <c r="S20" s="1009"/>
      <c r="T20" s="1009"/>
      <c r="V20" s="1017"/>
      <c r="W20" s="1017"/>
      <c r="X20" s="1017"/>
      <c r="Y20" s="1017"/>
      <c r="Z20" s="1017"/>
      <c r="AA20" s="1017"/>
      <c r="AB20" s="1014"/>
      <c r="AC20" s="1014"/>
    </row>
    <row r="21" spans="1:29" ht="18.75" customHeight="1">
      <c r="A21" s="4"/>
      <c r="B21" s="8"/>
      <c r="C21" s="248" t="s">
        <v>263</v>
      </c>
      <c r="D21" s="32"/>
      <c r="E21" s="880">
        <v>5.01</v>
      </c>
      <c r="F21" s="880">
        <v>5.03</v>
      </c>
      <c r="G21" s="880">
        <v>5.01</v>
      </c>
      <c r="H21" s="880">
        <v>5</v>
      </c>
      <c r="I21" s="880">
        <v>5.15</v>
      </c>
      <c r="J21" s="600"/>
      <c r="K21" s="4"/>
      <c r="N21" s="1009"/>
      <c r="O21" s="1009"/>
      <c r="P21" s="1009"/>
      <c r="Q21" s="1009"/>
      <c r="R21" s="1009"/>
      <c r="S21" s="1009"/>
      <c r="T21" s="1009"/>
      <c r="V21" s="1017"/>
      <c r="W21" s="1017"/>
      <c r="X21" s="1017"/>
      <c r="Y21" s="1017"/>
      <c r="Z21" s="1017"/>
      <c r="AA21" s="1017"/>
      <c r="AB21" s="1014"/>
      <c r="AC21" s="1014"/>
    </row>
    <row r="22" spans="1:29" ht="18.75" customHeight="1">
      <c r="A22" s="4"/>
      <c r="B22" s="8"/>
      <c r="C22" s="248" t="s">
        <v>264</v>
      </c>
      <c r="D22" s="32"/>
      <c r="E22" s="880">
        <v>4.7699999999999996</v>
      </c>
      <c r="F22" s="880">
        <v>4.74</v>
      </c>
      <c r="G22" s="880">
        <v>4.7300000000000004</v>
      </c>
      <c r="H22" s="880">
        <v>4.74</v>
      </c>
      <c r="I22" s="880">
        <v>4.79</v>
      </c>
      <c r="J22" s="600"/>
      <c r="K22" s="4"/>
      <c r="N22" s="1009"/>
      <c r="O22" s="1009"/>
      <c r="P22" s="1009"/>
      <c r="Q22" s="1009"/>
      <c r="R22" s="1009"/>
      <c r="S22" s="1009"/>
      <c r="T22" s="1009"/>
      <c r="V22" s="1017"/>
      <c r="W22" s="1017"/>
      <c r="X22" s="1017"/>
      <c r="Y22" s="1017"/>
      <c r="Z22" s="1017"/>
      <c r="AA22" s="1017"/>
      <c r="AB22" s="1014"/>
      <c r="AC22" s="1014"/>
    </row>
    <row r="23" spans="1:29" ht="18.75" customHeight="1">
      <c r="A23" s="4"/>
      <c r="B23" s="8"/>
      <c r="C23" s="248" t="s">
        <v>355</v>
      </c>
      <c r="D23" s="32"/>
      <c r="E23" s="880">
        <v>4.7</v>
      </c>
      <c r="F23" s="880">
        <v>4.6399999999999997</v>
      </c>
      <c r="G23" s="880">
        <v>4.5999999999999996</v>
      </c>
      <c r="H23" s="880">
        <v>4.6399999999999997</v>
      </c>
      <c r="I23" s="880">
        <v>4.67</v>
      </c>
      <c r="J23" s="600"/>
      <c r="K23" s="4"/>
      <c r="N23" s="1009"/>
      <c r="O23" s="1009"/>
      <c r="P23" s="1009"/>
      <c r="Q23" s="1009"/>
      <c r="R23" s="1009"/>
      <c r="S23" s="1009"/>
      <c r="T23" s="1009"/>
      <c r="V23" s="1017"/>
      <c r="W23" s="1017"/>
      <c r="X23" s="1017"/>
      <c r="Y23" s="1017"/>
      <c r="Z23" s="1017"/>
      <c r="AA23" s="1017"/>
      <c r="AB23" s="1014"/>
      <c r="AC23" s="1014"/>
    </row>
    <row r="24" spans="1:29" ht="18.75" customHeight="1">
      <c r="A24" s="4"/>
      <c r="B24" s="8"/>
      <c r="C24" s="248" t="s">
        <v>356</v>
      </c>
      <c r="D24" s="32"/>
      <c r="E24" s="880">
        <v>4.04</v>
      </c>
      <c r="F24" s="880">
        <v>4.05</v>
      </c>
      <c r="G24" s="880">
        <v>4.0599999999999996</v>
      </c>
      <c r="H24" s="880">
        <v>4.1100000000000003</v>
      </c>
      <c r="I24" s="880">
        <v>4.12</v>
      </c>
      <c r="J24" s="600"/>
      <c r="K24" s="4"/>
      <c r="N24" s="1009"/>
      <c r="O24" s="1009"/>
      <c r="P24" s="1009"/>
      <c r="Q24" s="1009"/>
      <c r="R24" s="1009"/>
      <c r="S24" s="1009"/>
      <c r="T24" s="1009"/>
      <c r="V24" s="1017"/>
      <c r="W24" s="1017"/>
      <c r="X24" s="1017"/>
      <c r="Y24" s="1017"/>
      <c r="Z24" s="1017"/>
      <c r="AA24" s="1017"/>
      <c r="AB24" s="1014"/>
      <c r="AC24" s="1014"/>
    </row>
    <row r="25" spans="1:29" ht="35.25" customHeight="1" thickBot="1">
      <c r="A25" s="4"/>
      <c r="B25" s="8"/>
      <c r="C25" s="818"/>
      <c r="D25" s="818"/>
      <c r="E25" s="605"/>
      <c r="F25" s="605"/>
      <c r="G25" s="605"/>
      <c r="H25" s="605"/>
      <c r="I25" s="605"/>
      <c r="J25" s="600"/>
      <c r="K25" s="4"/>
      <c r="V25" s="1017"/>
      <c r="W25" s="1017"/>
      <c r="X25" s="1017"/>
      <c r="Y25" s="1017"/>
      <c r="Z25" s="1017"/>
      <c r="AA25" s="1017"/>
      <c r="AB25" s="1014"/>
      <c r="AC25" s="1014"/>
    </row>
    <row r="26" spans="1:29" s="12" customFormat="1" ht="13.5" customHeight="1" thickBot="1">
      <c r="A26" s="11"/>
      <c r="B26" s="19"/>
      <c r="C26" s="1650" t="s">
        <v>370</v>
      </c>
      <c r="D26" s="1651"/>
      <c r="E26" s="1651"/>
      <c r="F26" s="1651"/>
      <c r="G26" s="1651"/>
      <c r="H26" s="1651"/>
      <c r="I26" s="1652"/>
      <c r="J26" s="600"/>
      <c r="K26" s="11"/>
      <c r="N26" s="1008"/>
      <c r="O26" s="1008"/>
      <c r="P26" s="1008"/>
      <c r="Q26" s="1008"/>
      <c r="R26" s="1008"/>
      <c r="S26" s="1008"/>
      <c r="T26" s="1008"/>
      <c r="U26" s="1008"/>
      <c r="V26" s="1017"/>
      <c r="W26" s="1017"/>
      <c r="X26" s="1017"/>
      <c r="Y26" s="1017"/>
      <c r="Z26" s="1017"/>
      <c r="AA26" s="1017"/>
      <c r="AB26" s="1014"/>
      <c r="AC26" s="1014"/>
    </row>
    <row r="27" spans="1:29" ht="4.5" customHeight="1">
      <c r="A27" s="4"/>
      <c r="B27" s="8"/>
      <c r="C27" s="1653" t="s">
        <v>85</v>
      </c>
      <c r="D27" s="1654"/>
      <c r="E27" s="818"/>
      <c r="F27" s="818"/>
      <c r="G27" s="818"/>
      <c r="H27" s="818"/>
      <c r="I27" s="818"/>
      <c r="J27" s="600"/>
      <c r="K27" s="4"/>
      <c r="V27" s="1017"/>
      <c r="W27" s="1017"/>
      <c r="X27" s="1017"/>
      <c r="Y27" s="1017"/>
      <c r="Z27" s="1017"/>
      <c r="AA27" s="1017"/>
      <c r="AB27" s="1014"/>
      <c r="AC27" s="1014"/>
    </row>
    <row r="28" spans="1:29" ht="15.75" customHeight="1">
      <c r="A28" s="4"/>
      <c r="B28" s="8"/>
      <c r="C28" s="1653"/>
      <c r="D28" s="1654"/>
      <c r="E28" s="1655" t="s">
        <v>377</v>
      </c>
      <c r="F28" s="1655"/>
      <c r="G28" s="1655"/>
      <c r="H28" s="1655"/>
      <c r="I28" s="1655"/>
      <c r="J28" s="263"/>
      <c r="K28" s="4"/>
      <c r="V28" s="1017"/>
      <c r="W28" s="1017"/>
      <c r="X28" s="1017"/>
      <c r="Y28" s="1017"/>
      <c r="Z28" s="1017"/>
      <c r="AA28" s="1017"/>
      <c r="AB28" s="1014"/>
      <c r="AC28" s="1014"/>
    </row>
    <row r="29" spans="1:29" ht="13.5" customHeight="1">
      <c r="A29" s="4"/>
      <c r="B29" s="8"/>
      <c r="C29" s="1654"/>
      <c r="D29" s="1654"/>
      <c r="E29" s="1361">
        <v>2013</v>
      </c>
      <c r="F29" s="1656">
        <v>2014</v>
      </c>
      <c r="G29" s="1657"/>
      <c r="H29" s="1657"/>
      <c r="I29" s="1657"/>
      <c r="J29" s="263"/>
      <c r="K29" s="4"/>
      <c r="N29" s="1009"/>
      <c r="O29" s="1009"/>
      <c r="P29" s="1011"/>
      <c r="Q29" s="1011"/>
      <c r="R29" s="1011"/>
      <c r="S29" s="1011"/>
      <c r="T29" s="1011"/>
      <c r="V29" s="1017"/>
      <c r="W29" s="1017"/>
      <c r="X29" s="1017"/>
      <c r="Y29" s="1017"/>
      <c r="Z29" s="1017"/>
      <c r="AA29" s="1017"/>
      <c r="AB29" s="1014"/>
      <c r="AC29" s="1014"/>
    </row>
    <row r="30" spans="1:29" ht="13.5" customHeight="1">
      <c r="A30" s="4"/>
      <c r="B30" s="8"/>
      <c r="C30" s="601"/>
      <c r="D30" s="601"/>
      <c r="E30" s="1379" t="s">
        <v>96</v>
      </c>
      <c r="F30" s="816" t="s">
        <v>93</v>
      </c>
      <c r="G30" s="816" t="s">
        <v>102</v>
      </c>
      <c r="H30" s="816" t="s">
        <v>99</v>
      </c>
      <c r="I30" s="1360" t="s">
        <v>96</v>
      </c>
      <c r="J30" s="263"/>
      <c r="K30" s="4"/>
      <c r="N30" s="1009"/>
      <c r="O30" s="1009"/>
      <c r="P30" s="1009"/>
      <c r="Q30" s="1009"/>
      <c r="R30" s="1009"/>
      <c r="S30" s="1009"/>
      <c r="T30" s="1009"/>
      <c r="V30" s="1017"/>
      <c r="W30" s="1017"/>
      <c r="X30" s="1017"/>
      <c r="Y30" s="1017"/>
      <c r="Z30" s="1017"/>
      <c r="AA30" s="1017"/>
      <c r="AB30" s="1014"/>
      <c r="AC30" s="1014"/>
    </row>
    <row r="31" spans="1:29" s="604" customFormat="1" ht="23.25" customHeight="1">
      <c r="A31" s="602"/>
      <c r="B31" s="603"/>
      <c r="C31" s="1658" t="s">
        <v>68</v>
      </c>
      <c r="D31" s="1658"/>
      <c r="E31" s="879">
        <v>916.93</v>
      </c>
      <c r="F31" s="879">
        <v>917.69</v>
      </c>
      <c r="G31" s="879">
        <v>909.38</v>
      </c>
      <c r="H31" s="879">
        <v>911.52</v>
      </c>
      <c r="I31" s="879">
        <v>912.07</v>
      </c>
      <c r="J31" s="677"/>
      <c r="K31" s="602"/>
      <c r="M31" s="606"/>
      <c r="N31" s="1009"/>
      <c r="O31" s="1009"/>
      <c r="P31" s="1009"/>
      <c r="Q31" s="1009"/>
      <c r="R31" s="1009"/>
      <c r="S31" s="1009"/>
      <c r="T31" s="1009"/>
      <c r="U31" s="1010"/>
      <c r="V31" s="1017"/>
      <c r="W31" s="1017"/>
      <c r="X31" s="1017"/>
      <c r="Y31" s="1017"/>
      <c r="Z31" s="1017"/>
      <c r="AA31" s="1017"/>
      <c r="AB31" s="1014"/>
      <c r="AC31" s="1014"/>
    </row>
    <row r="32" spans="1:29" ht="18.75" customHeight="1">
      <c r="A32" s="4"/>
      <c r="B32" s="8"/>
      <c r="C32" s="248" t="s">
        <v>348</v>
      </c>
      <c r="D32" s="18"/>
      <c r="E32" s="880">
        <v>2068.29</v>
      </c>
      <c r="F32" s="880">
        <v>2060.2600000000002</v>
      </c>
      <c r="G32" s="880">
        <v>2053.48</v>
      </c>
      <c r="H32" s="880">
        <v>2015.9</v>
      </c>
      <c r="I32" s="880">
        <v>1959.37</v>
      </c>
      <c r="J32" s="677"/>
      <c r="K32" s="4"/>
      <c r="N32" s="1009"/>
      <c r="O32" s="1009"/>
      <c r="P32" s="1012"/>
      <c r="Q32" s="1012"/>
      <c r="R32" s="1012"/>
      <c r="S32" s="1012"/>
      <c r="T32" s="1012"/>
      <c r="V32" s="1017"/>
      <c r="W32" s="1017"/>
      <c r="X32" s="1017"/>
      <c r="Y32" s="1017"/>
      <c r="Z32" s="1017"/>
      <c r="AA32" s="1017"/>
      <c r="AB32" s="1014"/>
      <c r="AC32" s="1014"/>
    </row>
    <row r="33" spans="1:229" ht="18.75" customHeight="1">
      <c r="A33" s="4"/>
      <c r="B33" s="8"/>
      <c r="C33" s="248" t="s">
        <v>258</v>
      </c>
      <c r="D33" s="32"/>
      <c r="E33" s="880">
        <v>1254.4100000000001</v>
      </c>
      <c r="F33" s="880">
        <v>1249.31</v>
      </c>
      <c r="G33" s="880">
        <v>1230.78</v>
      </c>
      <c r="H33" s="880">
        <v>1242.78</v>
      </c>
      <c r="I33" s="880">
        <v>1237.76</v>
      </c>
      <c r="J33" s="677"/>
      <c r="K33" s="4"/>
      <c r="N33" s="1009"/>
      <c r="O33" s="1009"/>
      <c r="P33" s="1012"/>
      <c r="Q33" s="1012"/>
      <c r="R33" s="1012"/>
      <c r="S33" s="1012"/>
      <c r="T33" s="1012"/>
      <c r="V33" s="1017"/>
      <c r="W33" s="1017"/>
      <c r="X33" s="1017"/>
      <c r="Y33" s="1017"/>
      <c r="Z33" s="1017"/>
      <c r="AA33" s="1017"/>
      <c r="AB33" s="1014"/>
      <c r="AC33" s="1014"/>
    </row>
    <row r="34" spans="1:229" ht="18.75" customHeight="1">
      <c r="A34" s="4"/>
      <c r="B34" s="8"/>
      <c r="C34" s="248" t="s">
        <v>259</v>
      </c>
      <c r="D34" s="32"/>
      <c r="E34" s="880">
        <v>746.04</v>
      </c>
      <c r="F34" s="880">
        <v>736.44</v>
      </c>
      <c r="G34" s="880">
        <v>731.81</v>
      </c>
      <c r="H34" s="880">
        <v>737.33</v>
      </c>
      <c r="I34" s="880">
        <v>737.23</v>
      </c>
      <c r="J34" s="677"/>
      <c r="K34" s="4"/>
      <c r="N34" s="1009"/>
      <c r="O34" s="1009"/>
      <c r="P34" s="1009"/>
      <c r="Q34" s="1009"/>
      <c r="R34" s="1009"/>
      <c r="S34" s="1009"/>
      <c r="T34" s="1009"/>
      <c r="V34" s="1017"/>
      <c r="W34" s="1017"/>
      <c r="X34" s="1017"/>
      <c r="Y34" s="1017"/>
      <c r="Z34" s="1017"/>
      <c r="AA34" s="1017"/>
      <c r="AB34" s="1014"/>
      <c r="AC34" s="1014"/>
    </row>
    <row r="35" spans="1:229" ht="18.75" customHeight="1">
      <c r="A35" s="4"/>
      <c r="B35" s="8"/>
      <c r="C35" s="248" t="s">
        <v>84</v>
      </c>
      <c r="D35" s="18"/>
      <c r="E35" s="880">
        <v>694.9</v>
      </c>
      <c r="F35" s="880">
        <v>696.25</v>
      </c>
      <c r="G35" s="880">
        <v>697.01</v>
      </c>
      <c r="H35" s="880">
        <v>713.67</v>
      </c>
      <c r="I35" s="880">
        <v>716.71</v>
      </c>
      <c r="J35" s="600"/>
      <c r="K35" s="4"/>
      <c r="N35" s="1009"/>
      <c r="O35" s="1009"/>
      <c r="P35" s="1009"/>
      <c r="Q35" s="1009"/>
      <c r="R35" s="1009"/>
      <c r="S35" s="1009"/>
      <c r="T35" s="1009"/>
      <c r="V35" s="1017"/>
      <c r="W35" s="1017"/>
      <c r="X35" s="1017"/>
      <c r="Y35" s="1017"/>
      <c r="Z35" s="1017"/>
      <c r="AA35" s="1017"/>
      <c r="AB35" s="1014"/>
      <c r="AC35" s="1014"/>
    </row>
    <row r="36" spans="1:229" ht="18.75" customHeight="1">
      <c r="A36" s="4"/>
      <c r="B36" s="8"/>
      <c r="C36" s="248" t="s">
        <v>260</v>
      </c>
      <c r="D36" s="32"/>
      <c r="E36" s="880">
        <v>778.09</v>
      </c>
      <c r="F36" s="880">
        <v>771.37</v>
      </c>
      <c r="G36" s="880">
        <v>768.53</v>
      </c>
      <c r="H36" s="880">
        <v>771.04</v>
      </c>
      <c r="I36" s="880">
        <v>770.11</v>
      </c>
      <c r="J36" s="600"/>
      <c r="K36" s="4"/>
      <c r="N36" s="1009"/>
      <c r="O36" s="1009"/>
      <c r="P36" s="1009"/>
      <c r="Q36" s="1009"/>
      <c r="R36" s="1009"/>
      <c r="S36" s="1009"/>
      <c r="T36" s="1009"/>
      <c r="V36" s="1017"/>
      <c r="W36" s="1017"/>
      <c r="X36" s="1017"/>
      <c r="Y36" s="1017"/>
      <c r="Z36" s="1017"/>
      <c r="AA36" s="1017"/>
      <c r="AB36" s="1014"/>
      <c r="AC36" s="1014"/>
    </row>
    <row r="37" spans="1:229" ht="18.75" customHeight="1">
      <c r="A37" s="4"/>
      <c r="B37" s="8"/>
      <c r="C37" s="248" t="s">
        <v>83</v>
      </c>
      <c r="D37" s="32"/>
      <c r="E37" s="880">
        <v>735.54</v>
      </c>
      <c r="F37" s="880">
        <v>733.46</v>
      </c>
      <c r="G37" s="880">
        <v>725.26</v>
      </c>
      <c r="H37" s="880">
        <v>713.78</v>
      </c>
      <c r="I37" s="880">
        <v>737.21</v>
      </c>
      <c r="J37" s="600"/>
      <c r="K37" s="4"/>
      <c r="N37" s="1009"/>
      <c r="O37" s="1009"/>
      <c r="P37" s="1009"/>
      <c r="Q37" s="1009"/>
      <c r="R37" s="1009"/>
      <c r="S37" s="1009"/>
      <c r="T37" s="1009"/>
      <c r="V37" s="1017"/>
      <c r="W37" s="1017"/>
      <c r="X37" s="1017"/>
      <c r="Y37" s="1017"/>
      <c r="Z37" s="1017"/>
      <c r="AA37" s="1017"/>
      <c r="AB37" s="1014"/>
      <c r="AC37" s="1014"/>
    </row>
    <row r="38" spans="1:229" ht="18.75" customHeight="1">
      <c r="A38" s="4"/>
      <c r="B38" s="8"/>
      <c r="C38" s="248" t="s">
        <v>261</v>
      </c>
      <c r="D38" s="32"/>
      <c r="E38" s="880">
        <v>731.44</v>
      </c>
      <c r="F38" s="880">
        <v>744.13</v>
      </c>
      <c r="G38" s="880">
        <v>746.23</v>
      </c>
      <c r="H38" s="880">
        <v>735.87</v>
      </c>
      <c r="I38" s="880">
        <v>741.52</v>
      </c>
      <c r="J38" s="600"/>
      <c r="K38" s="4"/>
      <c r="N38" s="1009"/>
      <c r="O38" s="1009"/>
      <c r="P38" s="1009"/>
      <c r="Q38" s="1009"/>
      <c r="R38" s="1009"/>
      <c r="S38" s="1009"/>
      <c r="T38" s="1009"/>
      <c r="V38" s="1017"/>
      <c r="W38" s="1017"/>
      <c r="X38" s="1017"/>
      <c r="Y38" s="1017"/>
      <c r="Z38" s="1017"/>
      <c r="AA38" s="1017"/>
      <c r="AB38" s="1014"/>
      <c r="AC38" s="1014"/>
    </row>
    <row r="39" spans="1:229" ht="18.75" customHeight="1">
      <c r="A39" s="4"/>
      <c r="B39" s="8"/>
      <c r="C39" s="248" t="s">
        <v>82</v>
      </c>
      <c r="D39" s="32"/>
      <c r="E39" s="880">
        <v>731.77</v>
      </c>
      <c r="F39" s="880">
        <v>721.76</v>
      </c>
      <c r="G39" s="880">
        <v>711.59</v>
      </c>
      <c r="H39" s="880">
        <v>718.49</v>
      </c>
      <c r="I39" s="880">
        <v>738.64</v>
      </c>
      <c r="J39" s="600"/>
      <c r="K39" s="4"/>
      <c r="N39" s="1009"/>
      <c r="O39" s="1009"/>
      <c r="P39" s="1009"/>
      <c r="Q39" s="1009"/>
      <c r="R39" s="1009"/>
      <c r="S39" s="1009"/>
      <c r="T39" s="1009"/>
      <c r="V39" s="1017"/>
      <c r="W39" s="1017"/>
      <c r="X39" s="1017"/>
      <c r="Y39" s="1017"/>
      <c r="Z39" s="1017"/>
      <c r="AA39" s="1017"/>
      <c r="AB39" s="1014"/>
      <c r="AC39" s="1014"/>
    </row>
    <row r="40" spans="1:229" ht="18.75" customHeight="1">
      <c r="A40" s="4"/>
      <c r="B40" s="8"/>
      <c r="C40" s="248" t="s">
        <v>81</v>
      </c>
      <c r="D40" s="32"/>
      <c r="E40" s="880">
        <v>850.18</v>
      </c>
      <c r="F40" s="880">
        <v>841.45</v>
      </c>
      <c r="G40" s="880">
        <v>840.68</v>
      </c>
      <c r="H40" s="880">
        <v>851.24</v>
      </c>
      <c r="I40" s="880">
        <v>848.15</v>
      </c>
      <c r="J40" s="600"/>
      <c r="K40" s="4"/>
      <c r="N40" s="1009"/>
      <c r="O40" s="1009"/>
      <c r="P40" s="1009"/>
      <c r="Q40" s="1009"/>
      <c r="R40" s="1009"/>
      <c r="S40" s="1009"/>
      <c r="T40" s="1009"/>
      <c r="V40" s="1017"/>
      <c r="W40" s="1017"/>
      <c r="X40" s="1017"/>
      <c r="Y40" s="1017"/>
      <c r="Z40" s="1017"/>
      <c r="AA40" s="1017"/>
      <c r="AB40" s="1014"/>
      <c r="AC40" s="1014"/>
    </row>
    <row r="41" spans="1:229" ht="18.75" customHeight="1">
      <c r="A41" s="4"/>
      <c r="B41" s="8"/>
      <c r="C41" s="248" t="s">
        <v>262</v>
      </c>
      <c r="D41" s="32"/>
      <c r="E41" s="880">
        <v>758.86</v>
      </c>
      <c r="F41" s="880">
        <v>755.15</v>
      </c>
      <c r="G41" s="880">
        <v>734.64</v>
      </c>
      <c r="H41" s="880">
        <v>756.68</v>
      </c>
      <c r="I41" s="880">
        <v>748.59</v>
      </c>
      <c r="J41" s="600"/>
      <c r="K41" s="4"/>
      <c r="N41" s="1009"/>
      <c r="O41" s="1009"/>
      <c r="P41" s="1009"/>
      <c r="Q41" s="1009"/>
      <c r="R41" s="1009"/>
      <c r="S41" s="1009"/>
      <c r="T41" s="1009"/>
      <c r="V41" s="1017"/>
      <c r="W41" s="1017"/>
      <c r="X41" s="1017"/>
      <c r="Y41" s="1017"/>
      <c r="Z41" s="1017"/>
      <c r="AA41" s="1017"/>
      <c r="AB41" s="1014"/>
      <c r="AC41" s="1014"/>
    </row>
    <row r="42" spans="1:229" ht="18.75" customHeight="1">
      <c r="A42" s="4"/>
      <c r="B42" s="8"/>
      <c r="C42" s="248" t="s">
        <v>80</v>
      </c>
      <c r="D42" s="18"/>
      <c r="E42" s="880">
        <v>883.91</v>
      </c>
      <c r="F42" s="880">
        <v>870.5</v>
      </c>
      <c r="G42" s="880">
        <v>888.87</v>
      </c>
      <c r="H42" s="880">
        <v>910.29</v>
      </c>
      <c r="I42" s="880">
        <v>919.27</v>
      </c>
      <c r="J42" s="600"/>
      <c r="K42" s="4"/>
      <c r="N42" s="1009"/>
      <c r="O42" s="1009"/>
      <c r="P42" s="1009"/>
      <c r="Q42" s="1009"/>
      <c r="R42" s="1009"/>
      <c r="S42" s="1009"/>
      <c r="T42" s="1009"/>
      <c r="V42" s="1017"/>
      <c r="W42" s="1017"/>
      <c r="X42" s="1017"/>
      <c r="Y42" s="1017"/>
      <c r="Z42" s="1017"/>
      <c r="AA42" s="1017"/>
      <c r="AB42" s="1014"/>
      <c r="AC42" s="1014"/>
    </row>
    <row r="43" spans="1:229" ht="18.75" customHeight="1">
      <c r="A43" s="4"/>
      <c r="B43" s="8"/>
      <c r="C43" s="248" t="s">
        <v>263</v>
      </c>
      <c r="D43" s="32"/>
      <c r="E43" s="880">
        <v>868.14</v>
      </c>
      <c r="F43" s="880">
        <v>872.16</v>
      </c>
      <c r="G43" s="880">
        <v>867.68</v>
      </c>
      <c r="H43" s="880">
        <v>865.47</v>
      </c>
      <c r="I43" s="880">
        <v>890.99</v>
      </c>
      <c r="J43" s="600"/>
      <c r="K43" s="4"/>
      <c r="N43" s="1009"/>
      <c r="O43" s="1009"/>
      <c r="P43" s="1009"/>
      <c r="Q43" s="1009"/>
      <c r="R43" s="1009"/>
      <c r="S43" s="1009"/>
      <c r="T43" s="1009"/>
      <c r="V43" s="1017"/>
      <c r="W43" s="1017"/>
      <c r="X43" s="1017"/>
      <c r="Y43" s="1017"/>
      <c r="Z43" s="1017"/>
      <c r="AA43" s="1017"/>
      <c r="AB43" s="1014"/>
      <c r="AC43" s="1014"/>
    </row>
    <row r="44" spans="1:229" ht="18.75" customHeight="1">
      <c r="A44" s="4"/>
      <c r="B44" s="8"/>
      <c r="C44" s="248" t="s">
        <v>264</v>
      </c>
      <c r="D44" s="32"/>
      <c r="E44" s="880">
        <v>825.86</v>
      </c>
      <c r="F44" s="880">
        <v>820.84</v>
      </c>
      <c r="G44" s="880">
        <v>818.86</v>
      </c>
      <c r="H44" s="880">
        <v>821.06</v>
      </c>
      <c r="I44" s="880">
        <v>831.07</v>
      </c>
      <c r="J44" s="600"/>
      <c r="K44" s="4"/>
      <c r="N44" s="1009"/>
      <c r="O44" s="1009"/>
      <c r="P44" s="1009"/>
      <c r="Q44" s="1009"/>
      <c r="R44" s="1009"/>
      <c r="S44" s="1009"/>
      <c r="T44" s="1009"/>
      <c r="V44" s="1017"/>
      <c r="W44" s="1017"/>
      <c r="X44" s="1017"/>
      <c r="Y44" s="1017"/>
      <c r="Z44" s="1017"/>
      <c r="AA44" s="1017"/>
      <c r="AB44" s="1014"/>
      <c r="AC44" s="1014"/>
    </row>
    <row r="45" spans="1:229" ht="18.75" customHeight="1">
      <c r="A45" s="4"/>
      <c r="B45" s="8"/>
      <c r="C45" s="248" t="s">
        <v>355</v>
      </c>
      <c r="D45" s="32"/>
      <c r="E45" s="880">
        <v>814.39</v>
      </c>
      <c r="F45" s="880">
        <v>804.1</v>
      </c>
      <c r="G45" s="880">
        <v>797.39</v>
      </c>
      <c r="H45" s="880">
        <v>803.42</v>
      </c>
      <c r="I45" s="880">
        <v>808.75</v>
      </c>
      <c r="J45" s="600"/>
      <c r="K45" s="4"/>
      <c r="N45" s="1009"/>
      <c r="O45" s="1009"/>
      <c r="P45" s="1009"/>
      <c r="Q45" s="1009"/>
      <c r="R45" s="1009"/>
      <c r="S45" s="1009"/>
      <c r="T45" s="1009"/>
      <c r="V45" s="1017"/>
      <c r="W45" s="1017"/>
      <c r="X45" s="1017"/>
      <c r="Y45" s="1017"/>
      <c r="Z45" s="1017"/>
      <c r="AA45" s="1017"/>
      <c r="AB45" s="1014"/>
      <c r="AC45" s="1014"/>
    </row>
    <row r="46" spans="1:229" ht="18.75" customHeight="1">
      <c r="A46" s="4"/>
      <c r="B46" s="8"/>
      <c r="C46" s="248" t="s">
        <v>356</v>
      </c>
      <c r="D46" s="32"/>
      <c r="E46" s="880">
        <v>699.69</v>
      </c>
      <c r="F46" s="880">
        <v>700.67</v>
      </c>
      <c r="G46" s="880">
        <v>703.61</v>
      </c>
      <c r="H46" s="880">
        <v>711.52</v>
      </c>
      <c r="I46" s="880">
        <v>713.2</v>
      </c>
      <c r="J46" s="600"/>
      <c r="K46" s="4"/>
      <c r="N46" s="1009"/>
      <c r="O46" s="1009"/>
      <c r="P46" s="1009"/>
      <c r="Q46" s="1009"/>
      <c r="R46" s="1009"/>
      <c r="S46" s="1009"/>
      <c r="T46" s="1009"/>
      <c r="V46" s="1017"/>
      <c r="W46" s="1017"/>
      <c r="X46" s="1017"/>
      <c r="Y46" s="1017"/>
      <c r="Z46" s="1017"/>
      <c r="AA46" s="1017"/>
      <c r="AB46" s="1014"/>
      <c r="AC46" s="1014"/>
    </row>
    <row r="47" spans="1:229" s="607" customFormat="1" ht="13.5" customHeight="1">
      <c r="A47" s="814"/>
      <c r="B47" s="814"/>
      <c r="C47" s="1659" t="s">
        <v>349</v>
      </c>
      <c r="D47" s="1659"/>
      <c r="E47" s="1659"/>
      <c r="F47" s="1659"/>
      <c r="G47" s="1659"/>
      <c r="H47" s="1659"/>
      <c r="I47" s="1659"/>
      <c r="J47" s="678"/>
      <c r="K47" s="814"/>
      <c r="L47" s="814"/>
      <c r="M47" s="814"/>
      <c r="N47" s="1013"/>
      <c r="O47" s="1013"/>
      <c r="P47" s="1013"/>
      <c r="Q47" s="1013"/>
      <c r="R47" s="1013"/>
      <c r="S47" s="1013"/>
      <c r="T47" s="1013"/>
      <c r="U47" s="1013"/>
      <c r="V47" s="1018"/>
      <c r="W47" s="1018"/>
      <c r="X47" s="1018"/>
      <c r="Y47" s="1018"/>
      <c r="Z47" s="1018"/>
      <c r="AA47" s="1018"/>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4"/>
      <c r="AY47" s="814"/>
      <c r="AZ47" s="814"/>
      <c r="BA47" s="814"/>
      <c r="BB47" s="814"/>
      <c r="BC47" s="814"/>
      <c r="BD47" s="814"/>
      <c r="BE47" s="814"/>
      <c r="BF47" s="814"/>
      <c r="BG47" s="814"/>
      <c r="BH47" s="814"/>
      <c r="BI47" s="814"/>
      <c r="BJ47" s="814"/>
      <c r="BK47" s="814"/>
      <c r="BL47" s="814"/>
      <c r="BM47" s="814"/>
      <c r="BN47" s="814"/>
      <c r="BO47" s="814"/>
      <c r="BP47" s="814"/>
      <c r="BQ47" s="814"/>
      <c r="BR47" s="814"/>
      <c r="BS47" s="814"/>
      <c r="BT47" s="814"/>
      <c r="BU47" s="814"/>
      <c r="BV47" s="814"/>
      <c r="BW47" s="814"/>
      <c r="BX47" s="814"/>
      <c r="BY47" s="814"/>
      <c r="BZ47" s="814"/>
      <c r="CA47" s="814"/>
      <c r="CB47" s="814"/>
      <c r="CC47" s="814"/>
      <c r="CD47" s="814"/>
      <c r="CE47" s="814"/>
      <c r="CF47" s="814"/>
      <c r="CG47" s="814"/>
      <c r="CH47" s="814"/>
      <c r="CI47" s="814"/>
      <c r="CJ47" s="814"/>
      <c r="CK47" s="814"/>
      <c r="CL47" s="814"/>
      <c r="CM47" s="814"/>
      <c r="CN47" s="814"/>
      <c r="CO47" s="814"/>
      <c r="CP47" s="814"/>
      <c r="CQ47" s="814"/>
      <c r="CR47" s="814"/>
      <c r="CS47" s="814"/>
      <c r="CT47" s="814"/>
      <c r="CU47" s="814"/>
      <c r="CV47" s="814"/>
      <c r="CW47" s="814"/>
      <c r="CX47" s="814"/>
      <c r="CY47" s="814"/>
      <c r="CZ47" s="814"/>
      <c r="DA47" s="814"/>
      <c r="DB47" s="814"/>
      <c r="DC47" s="814"/>
      <c r="DD47" s="814"/>
      <c r="DE47" s="814"/>
      <c r="DF47" s="814"/>
      <c r="DG47" s="814"/>
      <c r="DH47" s="814"/>
      <c r="DI47" s="814"/>
      <c r="DJ47" s="814"/>
      <c r="DK47" s="814"/>
      <c r="DL47" s="814"/>
      <c r="DM47" s="814"/>
      <c r="DN47" s="814"/>
      <c r="DO47" s="814"/>
      <c r="DP47" s="814"/>
      <c r="DQ47" s="814"/>
      <c r="DR47" s="814"/>
      <c r="DS47" s="814"/>
      <c r="DT47" s="814"/>
      <c r="DU47" s="814"/>
      <c r="DV47" s="814"/>
      <c r="DW47" s="814"/>
      <c r="DX47" s="814"/>
      <c r="DY47" s="814"/>
      <c r="DZ47" s="814"/>
      <c r="EA47" s="814"/>
      <c r="EB47" s="814"/>
      <c r="EC47" s="814"/>
      <c r="ED47" s="814"/>
      <c r="EE47" s="814"/>
      <c r="EF47" s="814"/>
      <c r="EG47" s="814"/>
      <c r="EH47" s="814"/>
      <c r="EI47" s="814"/>
      <c r="EJ47" s="814"/>
      <c r="EK47" s="814"/>
      <c r="EL47" s="814"/>
      <c r="EM47" s="814"/>
      <c r="EN47" s="814"/>
      <c r="EO47" s="814"/>
      <c r="EP47" s="814"/>
      <c r="EQ47" s="814"/>
      <c r="ER47" s="814"/>
      <c r="ES47" s="814"/>
      <c r="ET47" s="814"/>
      <c r="EU47" s="814"/>
      <c r="EV47" s="814"/>
      <c r="EW47" s="814"/>
      <c r="EX47" s="814"/>
      <c r="EY47" s="814"/>
      <c r="EZ47" s="814"/>
      <c r="FA47" s="814"/>
      <c r="FB47" s="814"/>
      <c r="FC47" s="814"/>
      <c r="FD47" s="814"/>
      <c r="FE47" s="814"/>
      <c r="FF47" s="814"/>
      <c r="FG47" s="814"/>
      <c r="FH47" s="814"/>
      <c r="FI47" s="814"/>
      <c r="FJ47" s="814"/>
      <c r="FK47" s="814"/>
      <c r="FL47" s="814"/>
      <c r="FM47" s="814"/>
      <c r="FN47" s="814"/>
      <c r="FO47" s="814"/>
      <c r="FP47" s="814"/>
      <c r="FQ47" s="814"/>
      <c r="FR47" s="814"/>
      <c r="FS47" s="814"/>
      <c r="FT47" s="814"/>
      <c r="FU47" s="814"/>
      <c r="FV47" s="814"/>
      <c r="FW47" s="814"/>
      <c r="FX47" s="814"/>
      <c r="FY47" s="814"/>
      <c r="FZ47" s="814"/>
      <c r="GA47" s="814"/>
      <c r="GB47" s="814"/>
      <c r="GC47" s="814"/>
      <c r="GD47" s="814"/>
      <c r="GE47" s="814"/>
      <c r="GF47" s="814"/>
      <c r="GG47" s="814"/>
      <c r="GH47" s="814"/>
      <c r="GI47" s="814"/>
      <c r="GJ47" s="814"/>
      <c r="GK47" s="814"/>
      <c r="GL47" s="814"/>
      <c r="GM47" s="814"/>
      <c r="GN47" s="814"/>
      <c r="GO47" s="814"/>
      <c r="GP47" s="814"/>
      <c r="GQ47" s="814"/>
      <c r="GR47" s="814"/>
      <c r="GS47" s="814"/>
      <c r="GT47" s="814"/>
      <c r="GU47" s="814"/>
      <c r="GV47" s="814"/>
      <c r="GW47" s="814"/>
      <c r="GX47" s="814"/>
      <c r="GY47" s="814"/>
      <c r="GZ47" s="814"/>
      <c r="HA47" s="814"/>
      <c r="HB47" s="814"/>
      <c r="HC47" s="814"/>
      <c r="HD47" s="814"/>
      <c r="HE47" s="814"/>
      <c r="HF47" s="814"/>
      <c r="HG47" s="814"/>
      <c r="HH47" s="814"/>
      <c r="HI47" s="814"/>
      <c r="HJ47" s="814"/>
      <c r="HK47" s="814"/>
      <c r="HL47" s="814"/>
      <c r="HM47" s="814"/>
      <c r="HN47" s="814"/>
      <c r="HO47" s="814"/>
      <c r="HP47" s="814"/>
      <c r="HQ47" s="814"/>
      <c r="HR47" s="814"/>
      <c r="HS47" s="814"/>
      <c r="HT47" s="814"/>
      <c r="HU47" s="814"/>
    </row>
    <row r="48" spans="1:229" ht="13.5" customHeight="1">
      <c r="A48" s="4"/>
      <c r="B48" s="8"/>
      <c r="C48" s="54" t="s">
        <v>405</v>
      </c>
      <c r="D48" s="817"/>
      <c r="E48" s="817"/>
      <c r="F48" s="817"/>
      <c r="G48" s="817"/>
      <c r="H48" s="817"/>
      <c r="I48" s="817"/>
      <c r="J48" s="600"/>
      <c r="K48" s="4"/>
    </row>
    <row r="49" spans="1:11" ht="13.5" customHeight="1">
      <c r="A49" s="4"/>
      <c r="B49" s="4"/>
      <c r="C49" s="4"/>
      <c r="D49" s="814"/>
      <c r="E49" s="8"/>
      <c r="F49" s="8"/>
      <c r="G49" s="8"/>
      <c r="H49" s="1660">
        <v>42036</v>
      </c>
      <c r="I49" s="1660"/>
      <c r="J49" s="311">
        <v>15</v>
      </c>
      <c r="K49" s="4"/>
    </row>
    <row r="55" spans="1:11">
      <c r="B55" s="12"/>
    </row>
    <row r="60" spans="1:11" ht="8.25" customHeight="1"/>
    <row r="62" spans="1:11" ht="9" customHeight="1">
      <c r="J62" s="9"/>
    </row>
    <row r="63" spans="1:11" ht="8.25" customHeight="1">
      <c r="E63" s="1485"/>
      <c r="F63" s="1485"/>
      <c r="G63" s="1485"/>
      <c r="H63" s="1485"/>
      <c r="I63" s="1485"/>
      <c r="J63" s="1485"/>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C31:D31"/>
    <mergeCell ref="C47:I47"/>
    <mergeCell ref="E63:J63"/>
    <mergeCell ref="C9:D9"/>
    <mergeCell ref="C26:I26"/>
    <mergeCell ref="C27:D29"/>
    <mergeCell ref="H49:I49"/>
    <mergeCell ref="E28:I28"/>
    <mergeCell ref="F29:I29"/>
    <mergeCell ref="B1:D1"/>
    <mergeCell ref="B2:D2"/>
    <mergeCell ref="C4:I4"/>
    <mergeCell ref="C5:D7"/>
    <mergeCell ref="E6:I6"/>
    <mergeCell ref="F7:I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Z98"/>
  <sheetViews>
    <sheetView zoomScaleNormal="100" workbookViewId="0"/>
  </sheetViews>
  <sheetFormatPr defaultRowHeight="12.75"/>
  <cols>
    <col min="1" max="1" width="1" style="470" customWidth="1"/>
    <col min="2" max="2" width="2.5703125" style="470" customWidth="1"/>
    <col min="3" max="3" width="2.28515625" style="470" customWidth="1"/>
    <col min="4" max="4" width="29" style="470" customWidth="1"/>
    <col min="5" max="5" width="5.7109375" style="470" customWidth="1"/>
    <col min="6" max="6" width="4.85546875" style="470" customWidth="1"/>
    <col min="7" max="7" width="4.7109375" style="470" customWidth="1"/>
    <col min="8" max="9" width="4.85546875" style="470" customWidth="1"/>
    <col min="10" max="10" width="4.5703125" style="470" customWidth="1"/>
    <col min="11" max="11" width="4.85546875" style="470" customWidth="1"/>
    <col min="12" max="12" width="5.140625" style="470" customWidth="1"/>
    <col min="13" max="13" width="5" style="470" customWidth="1"/>
    <col min="14" max="14" width="5.28515625" style="470" customWidth="1"/>
    <col min="15" max="15" width="5" style="470" customWidth="1"/>
    <col min="16" max="16" width="4.42578125" style="470" customWidth="1"/>
    <col min="17" max="17" width="4.85546875" style="470" customWidth="1"/>
    <col min="18" max="18" width="2.5703125" style="470" customWidth="1"/>
    <col min="19" max="19" width="1" style="470" customWidth="1"/>
    <col min="20" max="20" width="7.42578125" style="470" customWidth="1"/>
    <col min="21" max="21" width="5.5703125" style="470" customWidth="1"/>
    <col min="22" max="22" width="6.5703125" style="470" bestFit="1" customWidth="1"/>
    <col min="23" max="24" width="5.5703125" style="470" customWidth="1"/>
    <col min="25" max="25" width="6.5703125" style="470" bestFit="1" customWidth="1"/>
    <col min="26" max="32" width="5.5703125" style="470" customWidth="1"/>
    <col min="33" max="16384" width="9.140625" style="470"/>
  </cols>
  <sheetData>
    <row r="1" spans="1:22" ht="13.5" customHeight="1">
      <c r="A1" s="465"/>
      <c r="B1" s="535"/>
      <c r="C1" s="1665" t="s">
        <v>34</v>
      </c>
      <c r="D1" s="1665"/>
      <c r="E1" s="1665"/>
      <c r="F1" s="1665"/>
      <c r="G1" s="475"/>
      <c r="H1" s="475"/>
      <c r="I1" s="475"/>
      <c r="J1" s="1674" t="s">
        <v>344</v>
      </c>
      <c r="K1" s="1674"/>
      <c r="L1" s="1674"/>
      <c r="M1" s="1674"/>
      <c r="N1" s="1674"/>
      <c r="O1" s="1674"/>
      <c r="P1" s="681"/>
      <c r="Q1" s="681"/>
      <c r="R1" s="482"/>
      <c r="S1" s="465"/>
    </row>
    <row r="2" spans="1:22" ht="6" customHeight="1">
      <c r="A2" s="680"/>
      <c r="B2" s="594"/>
      <c r="C2" s="1106"/>
      <c r="D2" s="1106"/>
      <c r="E2" s="523"/>
      <c r="F2" s="523"/>
      <c r="G2" s="523"/>
      <c r="H2" s="523"/>
      <c r="I2" s="523"/>
      <c r="J2" s="523"/>
      <c r="K2" s="523"/>
      <c r="L2" s="523"/>
      <c r="M2" s="523"/>
      <c r="N2" s="523"/>
      <c r="O2" s="523"/>
      <c r="P2" s="523"/>
      <c r="Q2" s="523"/>
      <c r="R2" s="475"/>
      <c r="S2" s="475"/>
    </row>
    <row r="3" spans="1:22" ht="11.25" customHeight="1" thickBot="1">
      <c r="A3" s="465"/>
      <c r="B3" s="536"/>
      <c r="C3" s="532"/>
      <c r="D3" s="532"/>
      <c r="E3" s="475"/>
      <c r="F3" s="475"/>
      <c r="G3" s="475"/>
      <c r="H3" s="475"/>
      <c r="I3" s="475"/>
      <c r="J3" s="856"/>
      <c r="K3" s="856"/>
      <c r="L3" s="856"/>
      <c r="M3" s="856"/>
      <c r="N3" s="856"/>
      <c r="O3" s="856"/>
      <c r="P3" s="856"/>
      <c r="Q3" s="856" t="s">
        <v>70</v>
      </c>
      <c r="R3" s="475"/>
      <c r="S3" s="475"/>
    </row>
    <row r="4" spans="1:22" ht="13.5" customHeight="1" thickBot="1">
      <c r="A4" s="465"/>
      <c r="B4" s="536"/>
      <c r="C4" s="1666" t="s">
        <v>130</v>
      </c>
      <c r="D4" s="1667"/>
      <c r="E4" s="1667"/>
      <c r="F4" s="1667"/>
      <c r="G4" s="1667"/>
      <c r="H4" s="1667"/>
      <c r="I4" s="1667"/>
      <c r="J4" s="1667"/>
      <c r="K4" s="1667"/>
      <c r="L4" s="1667"/>
      <c r="M4" s="1667"/>
      <c r="N4" s="1667"/>
      <c r="O4" s="1667"/>
      <c r="P4" s="1667"/>
      <c r="Q4" s="1668"/>
      <c r="R4" s="475"/>
      <c r="S4" s="475"/>
    </row>
    <row r="5" spans="1:22" ht="3.75" customHeight="1">
      <c r="A5" s="465"/>
      <c r="B5" s="536"/>
      <c r="C5" s="532"/>
      <c r="D5" s="532"/>
      <c r="E5" s="475"/>
      <c r="F5" s="475"/>
      <c r="G5" s="483"/>
      <c r="H5" s="475"/>
      <c r="I5" s="475"/>
      <c r="J5" s="547"/>
      <c r="K5" s="547"/>
      <c r="L5" s="547"/>
      <c r="M5" s="547"/>
      <c r="N5" s="547"/>
      <c r="O5" s="547"/>
      <c r="P5" s="547"/>
      <c r="Q5" s="547"/>
      <c r="R5" s="475"/>
      <c r="S5" s="475"/>
    </row>
    <row r="6" spans="1:22" ht="13.5" customHeight="1">
      <c r="A6" s="465"/>
      <c r="B6" s="536"/>
      <c r="C6" s="1669" t="s">
        <v>129</v>
      </c>
      <c r="D6" s="1670"/>
      <c r="E6" s="1670"/>
      <c r="F6" s="1670"/>
      <c r="G6" s="1670"/>
      <c r="H6" s="1670"/>
      <c r="I6" s="1670"/>
      <c r="J6" s="1670"/>
      <c r="K6" s="1670"/>
      <c r="L6" s="1670"/>
      <c r="M6" s="1670"/>
      <c r="N6" s="1670"/>
      <c r="O6" s="1670"/>
      <c r="P6" s="1670"/>
      <c r="Q6" s="1671"/>
      <c r="R6" s="475"/>
      <c r="S6" s="475"/>
    </row>
    <row r="7" spans="1:22" ht="2.25" customHeight="1">
      <c r="A7" s="465"/>
      <c r="B7" s="536"/>
      <c r="C7" s="1672" t="s">
        <v>78</v>
      </c>
      <c r="D7" s="1672"/>
      <c r="E7" s="482"/>
      <c r="F7" s="482"/>
      <c r="G7" s="1675">
        <v>2014</v>
      </c>
      <c r="H7" s="1675"/>
      <c r="I7" s="1675"/>
      <c r="J7" s="1675"/>
      <c r="K7" s="1675"/>
      <c r="L7" s="1675"/>
      <c r="M7" s="1675"/>
      <c r="N7" s="1675"/>
      <c r="O7" s="1675"/>
      <c r="P7" s="1675"/>
      <c r="Q7" s="1675"/>
      <c r="R7" s="475"/>
      <c r="S7" s="475"/>
    </row>
    <row r="8" spans="1:22" ht="13.5" customHeight="1">
      <c r="A8" s="465"/>
      <c r="B8" s="536"/>
      <c r="C8" s="1673"/>
      <c r="D8" s="1673"/>
      <c r="E8" s="1676">
        <v>2014</v>
      </c>
      <c r="F8" s="1676"/>
      <c r="G8" s="1676"/>
      <c r="H8" s="1676"/>
      <c r="I8" s="1676"/>
      <c r="J8" s="1676"/>
      <c r="K8" s="1676"/>
      <c r="L8" s="1676"/>
      <c r="M8" s="1676"/>
      <c r="N8" s="1676"/>
      <c r="O8" s="1676"/>
      <c r="P8" s="1677"/>
      <c r="Q8" s="1380">
        <v>2015</v>
      </c>
      <c r="R8" s="475"/>
      <c r="S8" s="475"/>
    </row>
    <row r="9" spans="1:22" ht="12.75" customHeight="1">
      <c r="A9" s="465"/>
      <c r="B9" s="536"/>
      <c r="C9" s="480"/>
      <c r="D9" s="480"/>
      <c r="E9" s="959" t="s">
        <v>592</v>
      </c>
      <c r="F9" s="959" t="s">
        <v>104</v>
      </c>
      <c r="G9" s="959" t="s">
        <v>103</v>
      </c>
      <c r="H9" s="959" t="s">
        <v>102</v>
      </c>
      <c r="I9" s="959" t="s">
        <v>101</v>
      </c>
      <c r="J9" s="959" t="s">
        <v>100</v>
      </c>
      <c r="K9" s="524" t="s">
        <v>99</v>
      </c>
      <c r="L9" s="959" t="s">
        <v>98</v>
      </c>
      <c r="M9" s="959" t="s">
        <v>97</v>
      </c>
      <c r="N9" s="959" t="s">
        <v>96</v>
      </c>
      <c r="O9" s="959" t="s">
        <v>95</v>
      </c>
      <c r="P9" s="959" t="s">
        <v>94</v>
      </c>
      <c r="Q9" s="1109" t="s">
        <v>93</v>
      </c>
      <c r="R9" s="596"/>
      <c r="S9" s="475"/>
    </row>
    <row r="10" spans="1:22" s="552" customFormat="1" ht="16.5" customHeight="1">
      <c r="A10" s="548"/>
      <c r="B10" s="549"/>
      <c r="C10" s="1588" t="s">
        <v>106</v>
      </c>
      <c r="D10" s="1588"/>
      <c r="E10" s="550">
        <v>4</v>
      </c>
      <c r="F10" s="550">
        <v>11</v>
      </c>
      <c r="G10" s="550">
        <v>7</v>
      </c>
      <c r="H10" s="550">
        <v>18</v>
      </c>
      <c r="I10" s="550">
        <v>24</v>
      </c>
      <c r="J10" s="550">
        <v>18</v>
      </c>
      <c r="K10" s="550">
        <v>14</v>
      </c>
      <c r="L10" s="550">
        <v>30</v>
      </c>
      <c r="M10" s="550">
        <v>13</v>
      </c>
      <c r="N10" s="550">
        <v>14</v>
      </c>
      <c r="O10" s="550">
        <v>17</v>
      </c>
      <c r="P10" s="550">
        <v>4</v>
      </c>
      <c r="Q10" s="550">
        <v>13</v>
      </c>
      <c r="R10" s="596"/>
      <c r="S10" s="551"/>
      <c r="T10" s="988"/>
      <c r="U10" s="988"/>
    </row>
    <row r="11" spans="1:22" s="556" customFormat="1" ht="10.5" customHeight="1">
      <c r="A11" s="553"/>
      <c r="B11" s="554"/>
      <c r="C11" s="1105"/>
      <c r="D11" s="648" t="s">
        <v>250</v>
      </c>
      <c r="E11" s="923">
        <v>1</v>
      </c>
      <c r="F11" s="923">
        <v>2</v>
      </c>
      <c r="G11" s="923">
        <v>1</v>
      </c>
      <c r="H11" s="923">
        <v>6</v>
      </c>
      <c r="I11" s="923">
        <v>8</v>
      </c>
      <c r="J11" s="923">
        <v>6</v>
      </c>
      <c r="K11" s="923">
        <v>5</v>
      </c>
      <c r="L11" s="923">
        <v>12</v>
      </c>
      <c r="M11" s="923">
        <v>1</v>
      </c>
      <c r="N11" s="923">
        <v>2</v>
      </c>
      <c r="O11" s="923">
        <v>3</v>
      </c>
      <c r="P11" s="923">
        <v>2</v>
      </c>
      <c r="Q11" s="923">
        <v>3</v>
      </c>
      <c r="R11" s="596"/>
      <c r="S11" s="532"/>
      <c r="U11" s="988"/>
      <c r="V11" s="1107"/>
    </row>
    <row r="12" spans="1:22" s="556" customFormat="1" ht="10.5" customHeight="1">
      <c r="A12" s="553"/>
      <c r="B12" s="554"/>
      <c r="C12" s="1105"/>
      <c r="D12" s="648" t="s">
        <v>251</v>
      </c>
      <c r="E12" s="923">
        <v>1</v>
      </c>
      <c r="F12" s="923">
        <v>1</v>
      </c>
      <c r="G12" s="923">
        <v>2</v>
      </c>
      <c r="H12" s="923">
        <v>2</v>
      </c>
      <c r="I12" s="923" t="s">
        <v>9</v>
      </c>
      <c r="J12" s="923">
        <v>2</v>
      </c>
      <c r="K12" s="923">
        <v>2</v>
      </c>
      <c r="L12" s="923">
        <v>7</v>
      </c>
      <c r="M12" s="923">
        <v>2</v>
      </c>
      <c r="N12" s="923">
        <v>4</v>
      </c>
      <c r="O12" s="923" t="s">
        <v>9</v>
      </c>
      <c r="P12" s="923" t="s">
        <v>9</v>
      </c>
      <c r="Q12" s="923">
        <v>1</v>
      </c>
      <c r="R12" s="596"/>
      <c r="S12" s="532"/>
      <c r="U12" s="988"/>
    </row>
    <row r="13" spans="1:22" s="556" customFormat="1" ht="10.5" customHeight="1">
      <c r="A13" s="553"/>
      <c r="B13" s="554"/>
      <c r="C13" s="1105"/>
      <c r="D13" s="648" t="s">
        <v>252</v>
      </c>
      <c r="E13" s="923">
        <v>2</v>
      </c>
      <c r="F13" s="923">
        <v>5</v>
      </c>
      <c r="G13" s="923">
        <v>4</v>
      </c>
      <c r="H13" s="923">
        <v>9</v>
      </c>
      <c r="I13" s="923">
        <v>11</v>
      </c>
      <c r="J13" s="923">
        <v>9</v>
      </c>
      <c r="K13" s="923">
        <v>6</v>
      </c>
      <c r="L13" s="923">
        <v>11</v>
      </c>
      <c r="M13" s="923">
        <v>5</v>
      </c>
      <c r="N13" s="923">
        <v>4</v>
      </c>
      <c r="O13" s="923">
        <v>12</v>
      </c>
      <c r="P13" s="923">
        <v>2</v>
      </c>
      <c r="Q13" s="923">
        <v>2</v>
      </c>
      <c r="R13" s="596"/>
      <c r="S13" s="532"/>
      <c r="U13" s="988"/>
    </row>
    <row r="14" spans="1:22" s="556" customFormat="1" ht="10.5" customHeight="1">
      <c r="A14" s="553"/>
      <c r="B14" s="554"/>
      <c r="C14" s="1105"/>
      <c r="D14" s="648" t="s">
        <v>253</v>
      </c>
      <c r="E14" s="923" t="s">
        <v>9</v>
      </c>
      <c r="F14" s="923" t="s">
        <v>9</v>
      </c>
      <c r="G14" s="923" t="s">
        <v>9</v>
      </c>
      <c r="H14" s="923">
        <v>1</v>
      </c>
      <c r="I14" s="923">
        <v>2</v>
      </c>
      <c r="J14" s="923">
        <v>1</v>
      </c>
      <c r="K14" s="923">
        <v>1</v>
      </c>
      <c r="L14" s="923" t="s">
        <v>9</v>
      </c>
      <c r="M14" s="923" t="s">
        <v>9</v>
      </c>
      <c r="N14" s="923">
        <v>4</v>
      </c>
      <c r="O14" s="923" t="s">
        <v>9</v>
      </c>
      <c r="P14" s="923" t="s">
        <v>9</v>
      </c>
      <c r="Q14" s="923">
        <v>2</v>
      </c>
      <c r="R14" s="555"/>
      <c r="S14" s="532"/>
      <c r="U14" s="988"/>
    </row>
    <row r="15" spans="1:22" s="556" customFormat="1" ht="10.5" customHeight="1">
      <c r="A15" s="553"/>
      <c r="B15" s="554"/>
      <c r="C15" s="1105"/>
      <c r="D15" s="648" t="s">
        <v>254</v>
      </c>
      <c r="E15" s="923" t="s">
        <v>9</v>
      </c>
      <c r="F15" s="923" t="s">
        <v>9</v>
      </c>
      <c r="G15" s="923" t="s">
        <v>9</v>
      </c>
      <c r="H15" s="923" t="s">
        <v>9</v>
      </c>
      <c r="I15" s="923" t="s">
        <v>9</v>
      </c>
      <c r="J15" s="923" t="s">
        <v>9</v>
      </c>
      <c r="K15" s="923" t="s">
        <v>9</v>
      </c>
      <c r="L15" s="923" t="s">
        <v>9</v>
      </c>
      <c r="M15" s="923" t="s">
        <v>9</v>
      </c>
      <c r="N15" s="923" t="s">
        <v>9</v>
      </c>
      <c r="O15" s="923" t="s">
        <v>9</v>
      </c>
      <c r="P15" s="923" t="s">
        <v>9</v>
      </c>
      <c r="Q15" s="923" t="s">
        <v>9</v>
      </c>
      <c r="R15" s="555"/>
      <c r="S15" s="532"/>
      <c r="U15" s="988"/>
    </row>
    <row r="16" spans="1:22" s="556" customFormat="1" ht="10.5" customHeight="1">
      <c r="A16" s="553"/>
      <c r="B16" s="554"/>
      <c r="C16" s="1105"/>
      <c r="D16" s="648" t="s">
        <v>255</v>
      </c>
      <c r="E16" s="923" t="s">
        <v>9</v>
      </c>
      <c r="F16" s="923" t="s">
        <v>9</v>
      </c>
      <c r="G16" s="923" t="s">
        <v>9</v>
      </c>
      <c r="H16" s="923" t="s">
        <v>9</v>
      </c>
      <c r="I16" s="923" t="s">
        <v>9</v>
      </c>
      <c r="J16" s="923" t="s">
        <v>9</v>
      </c>
      <c r="K16" s="923" t="s">
        <v>9</v>
      </c>
      <c r="L16" s="923" t="s">
        <v>9</v>
      </c>
      <c r="M16" s="923" t="s">
        <v>9</v>
      </c>
      <c r="N16" s="923" t="s">
        <v>9</v>
      </c>
      <c r="O16" s="923" t="s">
        <v>9</v>
      </c>
      <c r="P16" s="923" t="s">
        <v>9</v>
      </c>
      <c r="Q16" s="923" t="s">
        <v>9</v>
      </c>
      <c r="R16" s="555"/>
      <c r="S16" s="532"/>
      <c r="U16" s="988"/>
    </row>
    <row r="17" spans="1:25" s="556" customFormat="1" ht="10.5" customHeight="1">
      <c r="A17" s="553"/>
      <c r="B17" s="554"/>
      <c r="C17" s="1105"/>
      <c r="D17" s="557" t="s">
        <v>256</v>
      </c>
      <c r="E17" s="923" t="s">
        <v>9</v>
      </c>
      <c r="F17" s="923">
        <v>3</v>
      </c>
      <c r="G17" s="923" t="s">
        <v>9</v>
      </c>
      <c r="H17" s="923" t="s">
        <v>9</v>
      </c>
      <c r="I17" s="923">
        <v>3</v>
      </c>
      <c r="J17" s="923" t="s">
        <v>9</v>
      </c>
      <c r="K17" s="923" t="s">
        <v>9</v>
      </c>
      <c r="L17" s="923" t="s">
        <v>9</v>
      </c>
      <c r="M17" s="923">
        <v>5</v>
      </c>
      <c r="N17" s="923" t="s">
        <v>9</v>
      </c>
      <c r="O17" s="923">
        <v>2</v>
      </c>
      <c r="P17" s="923" t="s">
        <v>9</v>
      </c>
      <c r="Q17" s="923">
        <v>5</v>
      </c>
      <c r="R17" s="555"/>
      <c r="S17" s="532"/>
      <c r="U17" s="988"/>
    </row>
    <row r="18" spans="1:25" s="552" customFormat="1" ht="14.25" customHeight="1">
      <c r="A18" s="558"/>
      <c r="B18" s="559"/>
      <c r="C18" s="1103" t="s">
        <v>319</v>
      </c>
      <c r="D18" s="560"/>
      <c r="E18" s="550" t="s">
        <v>9</v>
      </c>
      <c r="F18" s="550">
        <v>7</v>
      </c>
      <c r="G18" s="550">
        <v>4</v>
      </c>
      <c r="H18" s="550">
        <v>9</v>
      </c>
      <c r="I18" s="550">
        <v>10</v>
      </c>
      <c r="J18" s="550">
        <v>12</v>
      </c>
      <c r="K18" s="550">
        <v>7</v>
      </c>
      <c r="L18" s="550">
        <v>14</v>
      </c>
      <c r="M18" s="550">
        <v>4</v>
      </c>
      <c r="N18" s="550">
        <v>11</v>
      </c>
      <c r="O18" s="550">
        <v>7</v>
      </c>
      <c r="P18" s="550">
        <v>1</v>
      </c>
      <c r="Q18" s="550">
        <v>4</v>
      </c>
      <c r="R18" s="555"/>
      <c r="S18" s="532"/>
      <c r="T18" s="1023"/>
      <c r="U18" s="988"/>
    </row>
    <row r="19" spans="1:25" s="564" customFormat="1" ht="14.25" customHeight="1">
      <c r="A19" s="561"/>
      <c r="B19" s="562"/>
      <c r="C19" s="1103" t="s">
        <v>320</v>
      </c>
      <c r="D19" s="1103"/>
      <c r="E19" s="563" t="s">
        <v>9</v>
      </c>
      <c r="F19" s="563">
        <v>10834</v>
      </c>
      <c r="G19" s="563">
        <v>575</v>
      </c>
      <c r="H19" s="563">
        <v>4712</v>
      </c>
      <c r="I19" s="563">
        <v>48594</v>
      </c>
      <c r="J19" s="563">
        <v>13414</v>
      </c>
      <c r="K19" s="563">
        <v>2381</v>
      </c>
      <c r="L19" s="563">
        <v>111811</v>
      </c>
      <c r="M19" s="563">
        <v>1328</v>
      </c>
      <c r="N19" s="563">
        <v>8489</v>
      </c>
      <c r="O19" s="563">
        <v>11558</v>
      </c>
      <c r="P19" s="563">
        <v>42</v>
      </c>
      <c r="Q19" s="563">
        <v>32008</v>
      </c>
      <c r="R19" s="555"/>
      <c r="S19" s="532"/>
      <c r="T19" s="1023"/>
      <c r="U19" s="927"/>
    </row>
    <row r="20" spans="1:25" ht="9.75" customHeight="1">
      <c r="A20" s="465"/>
      <c r="B20" s="536"/>
      <c r="C20" s="1661" t="s">
        <v>128</v>
      </c>
      <c r="D20" s="1661"/>
      <c r="E20" s="873" t="s">
        <v>9</v>
      </c>
      <c r="F20" s="873" t="s">
        <v>9</v>
      </c>
      <c r="G20" s="873" t="s">
        <v>9</v>
      </c>
      <c r="H20" s="873" t="s">
        <v>9</v>
      </c>
      <c r="I20" s="873" t="s">
        <v>9</v>
      </c>
      <c r="J20" s="873">
        <v>1504</v>
      </c>
      <c r="K20" s="873">
        <v>256</v>
      </c>
      <c r="L20" s="873" t="s">
        <v>9</v>
      </c>
      <c r="M20" s="873" t="s">
        <v>9</v>
      </c>
      <c r="N20" s="873" t="s">
        <v>454</v>
      </c>
      <c r="O20" s="873" t="s">
        <v>9</v>
      </c>
      <c r="P20" s="873" t="s">
        <v>9</v>
      </c>
      <c r="Q20" s="873" t="s">
        <v>9</v>
      </c>
      <c r="R20" s="555"/>
      <c r="S20" s="532"/>
      <c r="T20" s="556"/>
      <c r="U20" s="530"/>
    </row>
    <row r="21" spans="1:25" ht="9.75" customHeight="1">
      <c r="A21" s="465"/>
      <c r="B21" s="536"/>
      <c r="C21" s="1661" t="s">
        <v>127</v>
      </c>
      <c r="D21" s="1661"/>
      <c r="E21" s="873" t="s">
        <v>9</v>
      </c>
      <c r="F21" s="873" t="s">
        <v>9</v>
      </c>
      <c r="G21" s="873" t="s">
        <v>9</v>
      </c>
      <c r="H21" s="873" t="s">
        <v>9</v>
      </c>
      <c r="I21" s="873" t="s">
        <v>9</v>
      </c>
      <c r="J21" s="873" t="s">
        <v>9</v>
      </c>
      <c r="K21" s="873" t="s">
        <v>9</v>
      </c>
      <c r="L21" s="873" t="s">
        <v>9</v>
      </c>
      <c r="M21" s="873" t="s">
        <v>9</v>
      </c>
      <c r="N21" s="873" t="s">
        <v>9</v>
      </c>
      <c r="O21" s="873" t="s">
        <v>9</v>
      </c>
      <c r="P21" s="873" t="s">
        <v>9</v>
      </c>
      <c r="Q21" s="873" t="s">
        <v>9</v>
      </c>
      <c r="R21" s="596"/>
      <c r="S21" s="475"/>
      <c r="T21" s="530"/>
      <c r="V21" s="530"/>
    </row>
    <row r="22" spans="1:25" ht="9.75" customHeight="1">
      <c r="A22" s="465"/>
      <c r="B22" s="536"/>
      <c r="C22" s="1661" t="s">
        <v>126</v>
      </c>
      <c r="D22" s="1661"/>
      <c r="E22" s="873" t="s">
        <v>9</v>
      </c>
      <c r="F22" s="873">
        <v>497</v>
      </c>
      <c r="G22" s="873" t="s">
        <v>431</v>
      </c>
      <c r="H22" s="873">
        <v>3375</v>
      </c>
      <c r="I22" s="873">
        <v>47999</v>
      </c>
      <c r="J22" s="873">
        <v>11392</v>
      </c>
      <c r="K22" s="873">
        <v>495</v>
      </c>
      <c r="L22" s="873">
        <v>42929</v>
      </c>
      <c r="M22" s="873" t="s">
        <v>454</v>
      </c>
      <c r="N22" s="873" t="s">
        <v>454</v>
      </c>
      <c r="O22" s="873" t="s">
        <v>454</v>
      </c>
      <c r="P22" s="873" t="s">
        <v>9</v>
      </c>
      <c r="Q22" s="873">
        <v>25584</v>
      </c>
      <c r="R22" s="596"/>
      <c r="S22" s="475"/>
      <c r="T22" s="530"/>
      <c r="U22" s="530"/>
    </row>
    <row r="23" spans="1:25" ht="9.75" customHeight="1">
      <c r="A23" s="465"/>
      <c r="B23" s="536"/>
      <c r="C23" s="1661" t="s">
        <v>125</v>
      </c>
      <c r="D23" s="1661"/>
      <c r="E23" s="873" t="s">
        <v>9</v>
      </c>
      <c r="F23" s="873" t="s">
        <v>9</v>
      </c>
      <c r="G23" s="873" t="s">
        <v>9</v>
      </c>
      <c r="H23" s="873" t="s">
        <v>9</v>
      </c>
      <c r="I23" s="873" t="s">
        <v>9</v>
      </c>
      <c r="J23" s="873" t="s">
        <v>9</v>
      </c>
      <c r="K23" s="873" t="s">
        <v>9</v>
      </c>
      <c r="L23" s="873" t="s">
        <v>9</v>
      </c>
      <c r="M23" s="873" t="s">
        <v>9</v>
      </c>
      <c r="N23" s="873" t="s">
        <v>454</v>
      </c>
      <c r="O23" s="873" t="s">
        <v>9</v>
      </c>
      <c r="P23" s="873" t="s">
        <v>9</v>
      </c>
      <c r="Q23" s="873" t="s">
        <v>9</v>
      </c>
      <c r="R23" s="596"/>
      <c r="S23" s="475"/>
    </row>
    <row r="24" spans="1:25" ht="9.75" customHeight="1">
      <c r="A24" s="465"/>
      <c r="B24" s="536"/>
      <c r="C24" s="1661" t="s">
        <v>124</v>
      </c>
      <c r="D24" s="1661"/>
      <c r="E24" s="873" t="s">
        <v>9</v>
      </c>
      <c r="F24" s="873" t="s">
        <v>9</v>
      </c>
      <c r="G24" s="873" t="s">
        <v>9</v>
      </c>
      <c r="H24" s="873" t="s">
        <v>9</v>
      </c>
      <c r="I24" s="873" t="s">
        <v>9</v>
      </c>
      <c r="J24" s="873" t="s">
        <v>9</v>
      </c>
      <c r="K24" s="873" t="s">
        <v>9</v>
      </c>
      <c r="L24" s="873" t="s">
        <v>9</v>
      </c>
      <c r="M24" s="873" t="s">
        <v>9</v>
      </c>
      <c r="N24" s="873" t="s">
        <v>9</v>
      </c>
      <c r="O24" s="873" t="s">
        <v>9</v>
      </c>
      <c r="P24" s="873" t="s">
        <v>9</v>
      </c>
      <c r="Q24" s="873" t="s">
        <v>9</v>
      </c>
      <c r="R24" s="596"/>
      <c r="S24" s="475"/>
    </row>
    <row r="25" spans="1:25" ht="9.75" customHeight="1">
      <c r="A25" s="465"/>
      <c r="B25" s="536"/>
      <c r="C25" s="1661" t="s">
        <v>123</v>
      </c>
      <c r="D25" s="1661"/>
      <c r="E25" s="873" t="s">
        <v>9</v>
      </c>
      <c r="F25" s="873" t="s">
        <v>9</v>
      </c>
      <c r="G25" s="873" t="s">
        <v>9</v>
      </c>
      <c r="H25" s="873" t="s">
        <v>9</v>
      </c>
      <c r="I25" s="873" t="s">
        <v>9</v>
      </c>
      <c r="J25" s="873" t="s">
        <v>9</v>
      </c>
      <c r="K25" s="873" t="s">
        <v>9</v>
      </c>
      <c r="L25" s="873" t="s">
        <v>9</v>
      </c>
      <c r="M25" s="873" t="s">
        <v>9</v>
      </c>
      <c r="N25" s="873" t="s">
        <v>9</v>
      </c>
      <c r="O25" s="873" t="s">
        <v>9</v>
      </c>
      <c r="P25" s="873" t="s">
        <v>9</v>
      </c>
      <c r="Q25" s="873" t="s">
        <v>9</v>
      </c>
      <c r="R25" s="596"/>
      <c r="S25" s="475"/>
      <c r="Y25" s="530"/>
    </row>
    <row r="26" spans="1:25" ht="9.75" customHeight="1">
      <c r="A26" s="465"/>
      <c r="B26" s="536"/>
      <c r="C26" s="1661" t="s">
        <v>122</v>
      </c>
      <c r="D26" s="1661"/>
      <c r="E26" s="873" t="s">
        <v>9</v>
      </c>
      <c r="F26" s="873">
        <v>10060</v>
      </c>
      <c r="G26" s="873" t="s">
        <v>431</v>
      </c>
      <c r="H26" s="873">
        <v>1274</v>
      </c>
      <c r="I26" s="873">
        <v>255</v>
      </c>
      <c r="J26" s="873" t="s">
        <v>9</v>
      </c>
      <c r="K26" s="873" t="s">
        <v>9</v>
      </c>
      <c r="L26" s="873">
        <v>36689</v>
      </c>
      <c r="M26" s="873" t="s">
        <v>454</v>
      </c>
      <c r="N26" s="873" t="s">
        <v>9</v>
      </c>
      <c r="O26" s="873" t="s">
        <v>454</v>
      </c>
      <c r="P26" s="873" t="s">
        <v>9</v>
      </c>
      <c r="Q26" s="873">
        <v>6256</v>
      </c>
      <c r="R26" s="596"/>
      <c r="S26" s="475"/>
      <c r="U26" s="530"/>
      <c r="V26" s="530"/>
    </row>
    <row r="27" spans="1:25" ht="9.75" customHeight="1">
      <c r="A27" s="465"/>
      <c r="B27" s="536"/>
      <c r="C27" s="1661" t="s">
        <v>121</v>
      </c>
      <c r="D27" s="1661"/>
      <c r="E27" s="873" t="s">
        <v>9</v>
      </c>
      <c r="F27" s="873">
        <v>164</v>
      </c>
      <c r="G27" s="873" t="s">
        <v>9</v>
      </c>
      <c r="H27" s="873">
        <v>36</v>
      </c>
      <c r="I27" s="873" t="s">
        <v>9</v>
      </c>
      <c r="J27" s="873">
        <v>518</v>
      </c>
      <c r="K27" s="873">
        <v>184</v>
      </c>
      <c r="L27" s="873">
        <v>1957</v>
      </c>
      <c r="M27" s="873" t="s">
        <v>9</v>
      </c>
      <c r="N27" s="873" t="s">
        <v>9</v>
      </c>
      <c r="O27" s="873" t="s">
        <v>454</v>
      </c>
      <c r="P27" s="873">
        <v>42</v>
      </c>
      <c r="Q27" s="873">
        <v>160</v>
      </c>
      <c r="R27" s="596"/>
      <c r="S27" s="475"/>
    </row>
    <row r="28" spans="1:25" ht="9.75" customHeight="1">
      <c r="A28" s="465"/>
      <c r="B28" s="536"/>
      <c r="C28" s="1661" t="s">
        <v>120</v>
      </c>
      <c r="D28" s="1661"/>
      <c r="E28" s="873" t="s">
        <v>9</v>
      </c>
      <c r="F28" s="873" t="s">
        <v>9</v>
      </c>
      <c r="G28" s="873" t="s">
        <v>9</v>
      </c>
      <c r="H28" s="873" t="s">
        <v>9</v>
      </c>
      <c r="I28" s="873" t="s">
        <v>9</v>
      </c>
      <c r="J28" s="873" t="s">
        <v>9</v>
      </c>
      <c r="K28" s="873" t="s">
        <v>9</v>
      </c>
      <c r="L28" s="873" t="s">
        <v>9</v>
      </c>
      <c r="M28" s="873" t="s">
        <v>9</v>
      </c>
      <c r="N28" s="873" t="s">
        <v>9</v>
      </c>
      <c r="O28" s="873" t="s">
        <v>9</v>
      </c>
      <c r="P28" s="873" t="s">
        <v>9</v>
      </c>
      <c r="Q28" s="873" t="s">
        <v>9</v>
      </c>
      <c r="R28" s="596"/>
      <c r="S28" s="475"/>
      <c r="U28" s="530"/>
    </row>
    <row r="29" spans="1:25" ht="9.75" customHeight="1">
      <c r="A29" s="465"/>
      <c r="B29" s="536"/>
      <c r="C29" s="1661" t="s">
        <v>119</v>
      </c>
      <c r="D29" s="1661"/>
      <c r="E29" s="873" t="s">
        <v>9</v>
      </c>
      <c r="F29" s="873" t="s">
        <v>9</v>
      </c>
      <c r="G29" s="873" t="s">
        <v>9</v>
      </c>
      <c r="H29" s="873" t="s">
        <v>9</v>
      </c>
      <c r="I29" s="873" t="s">
        <v>9</v>
      </c>
      <c r="J29" s="873" t="s">
        <v>9</v>
      </c>
      <c r="K29" s="873" t="s">
        <v>9</v>
      </c>
      <c r="L29" s="873" t="s">
        <v>9</v>
      </c>
      <c r="M29" s="873" t="s">
        <v>9</v>
      </c>
      <c r="N29" s="873" t="s">
        <v>9</v>
      </c>
      <c r="O29" s="873" t="s">
        <v>9</v>
      </c>
      <c r="P29" s="873" t="s">
        <v>9</v>
      </c>
      <c r="Q29" s="873" t="s">
        <v>9</v>
      </c>
      <c r="R29" s="596"/>
      <c r="S29" s="475"/>
    </row>
    <row r="30" spans="1:25" ht="9.75" customHeight="1">
      <c r="A30" s="465"/>
      <c r="B30" s="536"/>
      <c r="C30" s="1661" t="s">
        <v>118</v>
      </c>
      <c r="D30" s="1661"/>
      <c r="E30" s="873" t="s">
        <v>9</v>
      </c>
      <c r="F30" s="873" t="s">
        <v>9</v>
      </c>
      <c r="G30" s="873" t="s">
        <v>9</v>
      </c>
      <c r="H30" s="873" t="s">
        <v>9</v>
      </c>
      <c r="I30" s="873" t="s">
        <v>9</v>
      </c>
      <c r="J30" s="873" t="s">
        <v>9</v>
      </c>
      <c r="K30" s="873" t="s">
        <v>9</v>
      </c>
      <c r="L30" s="873" t="s">
        <v>9</v>
      </c>
      <c r="M30" s="873" t="s">
        <v>9</v>
      </c>
      <c r="N30" s="873" t="s">
        <v>454</v>
      </c>
      <c r="O30" s="873" t="s">
        <v>9</v>
      </c>
      <c r="P30" s="873" t="s">
        <v>9</v>
      </c>
      <c r="Q30" s="873" t="s">
        <v>9</v>
      </c>
      <c r="R30" s="596"/>
      <c r="S30" s="475"/>
    </row>
    <row r="31" spans="1:25" ht="9.75" customHeight="1">
      <c r="A31" s="465"/>
      <c r="B31" s="536"/>
      <c r="C31" s="1661" t="s">
        <v>117</v>
      </c>
      <c r="D31" s="1661"/>
      <c r="E31" s="873" t="s">
        <v>9</v>
      </c>
      <c r="F31" s="873" t="s">
        <v>9</v>
      </c>
      <c r="G31" s="873" t="s">
        <v>9</v>
      </c>
      <c r="H31" s="873" t="s">
        <v>9</v>
      </c>
      <c r="I31" s="873" t="s">
        <v>9</v>
      </c>
      <c r="J31" s="873" t="s">
        <v>9</v>
      </c>
      <c r="K31" s="873" t="s">
        <v>9</v>
      </c>
      <c r="L31" s="873" t="s">
        <v>9</v>
      </c>
      <c r="M31" s="873" t="s">
        <v>9</v>
      </c>
      <c r="N31" s="873" t="s">
        <v>454</v>
      </c>
      <c r="O31" s="873" t="s">
        <v>9</v>
      </c>
      <c r="P31" s="873" t="s">
        <v>9</v>
      </c>
      <c r="Q31" s="873" t="s">
        <v>9</v>
      </c>
      <c r="R31" s="565"/>
      <c r="S31" s="475"/>
    </row>
    <row r="32" spans="1:25" ht="9.75" customHeight="1">
      <c r="A32" s="465"/>
      <c r="B32" s="536"/>
      <c r="C32" s="1661" t="s">
        <v>116</v>
      </c>
      <c r="D32" s="1661"/>
      <c r="E32" s="873" t="s">
        <v>9</v>
      </c>
      <c r="F32" s="873" t="s">
        <v>9</v>
      </c>
      <c r="G32" s="873" t="s">
        <v>9</v>
      </c>
      <c r="H32" s="873" t="s">
        <v>9</v>
      </c>
      <c r="I32" s="873" t="s">
        <v>9</v>
      </c>
      <c r="J32" s="873" t="s">
        <v>9</v>
      </c>
      <c r="K32" s="873">
        <v>1446</v>
      </c>
      <c r="L32" s="873" t="s">
        <v>9</v>
      </c>
      <c r="M32" s="873" t="s">
        <v>9</v>
      </c>
      <c r="N32" s="873" t="s">
        <v>454</v>
      </c>
      <c r="O32" s="873" t="s">
        <v>9</v>
      </c>
      <c r="P32" s="873" t="s">
        <v>9</v>
      </c>
      <c r="Q32" s="873" t="s">
        <v>9</v>
      </c>
      <c r="R32" s="565"/>
      <c r="S32" s="475"/>
    </row>
    <row r="33" spans="1:22" ht="9.75" customHeight="1">
      <c r="A33" s="465"/>
      <c r="B33" s="536"/>
      <c r="C33" s="1661" t="s">
        <v>115</v>
      </c>
      <c r="D33" s="1661"/>
      <c r="E33" s="873" t="s">
        <v>9</v>
      </c>
      <c r="F33" s="873" t="s">
        <v>9</v>
      </c>
      <c r="G33" s="873" t="s">
        <v>9</v>
      </c>
      <c r="H33" s="873" t="s">
        <v>9</v>
      </c>
      <c r="I33" s="873" t="s">
        <v>9</v>
      </c>
      <c r="J33" s="873" t="s">
        <v>9</v>
      </c>
      <c r="K33" s="873" t="s">
        <v>9</v>
      </c>
      <c r="L33" s="873">
        <v>17930</v>
      </c>
      <c r="M33" s="873" t="s">
        <v>9</v>
      </c>
      <c r="N33" s="873" t="s">
        <v>454</v>
      </c>
      <c r="O33" s="873" t="s">
        <v>454</v>
      </c>
      <c r="P33" s="873" t="s">
        <v>9</v>
      </c>
      <c r="Q33" s="873" t="s">
        <v>9</v>
      </c>
      <c r="R33" s="565"/>
      <c r="S33" s="475"/>
    </row>
    <row r="34" spans="1:22" ht="9.75" customHeight="1">
      <c r="A34" s="465">
        <v>4661</v>
      </c>
      <c r="B34" s="536"/>
      <c r="C34" s="1662" t="s">
        <v>114</v>
      </c>
      <c r="D34" s="1662"/>
      <c r="E34" s="873" t="s">
        <v>9</v>
      </c>
      <c r="F34" s="873">
        <v>28</v>
      </c>
      <c r="G34" s="873" t="s">
        <v>431</v>
      </c>
      <c r="H34" s="873">
        <v>27</v>
      </c>
      <c r="I34" s="873">
        <v>30</v>
      </c>
      <c r="J34" s="873" t="s">
        <v>9</v>
      </c>
      <c r="K34" s="873" t="s">
        <v>9</v>
      </c>
      <c r="L34" s="873" t="s">
        <v>9</v>
      </c>
      <c r="M34" s="873" t="s">
        <v>9</v>
      </c>
      <c r="N34" s="873" t="s">
        <v>9</v>
      </c>
      <c r="O34" s="873" t="s">
        <v>9</v>
      </c>
      <c r="P34" s="873" t="s">
        <v>9</v>
      </c>
      <c r="Q34" s="873" t="s">
        <v>9</v>
      </c>
      <c r="R34" s="565"/>
      <c r="S34" s="475"/>
    </row>
    <row r="35" spans="1:22" ht="9.75" customHeight="1">
      <c r="A35" s="465"/>
      <c r="B35" s="536"/>
      <c r="C35" s="1661" t="s">
        <v>113</v>
      </c>
      <c r="D35" s="1661"/>
      <c r="E35" s="873" t="s">
        <v>9</v>
      </c>
      <c r="F35" s="873">
        <v>73</v>
      </c>
      <c r="G35" s="873" t="s">
        <v>9</v>
      </c>
      <c r="H35" s="873" t="s">
        <v>9</v>
      </c>
      <c r="I35" s="873">
        <v>310</v>
      </c>
      <c r="J35" s="873" t="s">
        <v>9</v>
      </c>
      <c r="K35" s="873" t="s">
        <v>9</v>
      </c>
      <c r="L35" s="873">
        <v>12306</v>
      </c>
      <c r="M35" s="873" t="s">
        <v>9</v>
      </c>
      <c r="N35" s="873" t="s">
        <v>9</v>
      </c>
      <c r="O35" s="873" t="s">
        <v>9</v>
      </c>
      <c r="P35" s="873" t="s">
        <v>9</v>
      </c>
      <c r="Q35" s="873" t="s">
        <v>9</v>
      </c>
      <c r="R35" s="565"/>
      <c r="S35" s="475"/>
    </row>
    <row r="36" spans="1:22" ht="9.75" customHeight="1">
      <c r="A36" s="465"/>
      <c r="B36" s="536"/>
      <c r="C36" s="1661" t="s">
        <v>112</v>
      </c>
      <c r="D36" s="1661"/>
      <c r="E36" s="873" t="s">
        <v>9</v>
      </c>
      <c r="F36" s="873" t="s">
        <v>9</v>
      </c>
      <c r="G36" s="873" t="s">
        <v>9</v>
      </c>
      <c r="H36" s="873" t="s">
        <v>9</v>
      </c>
      <c r="I36" s="873" t="s">
        <v>9</v>
      </c>
      <c r="J36" s="873" t="s">
        <v>9</v>
      </c>
      <c r="K36" s="873" t="s">
        <v>9</v>
      </c>
      <c r="L36" s="873" t="s">
        <v>9</v>
      </c>
      <c r="M36" s="873" t="s">
        <v>9</v>
      </c>
      <c r="N36" s="873" t="s">
        <v>454</v>
      </c>
      <c r="O36" s="873" t="s">
        <v>9</v>
      </c>
      <c r="P36" s="873" t="s">
        <v>9</v>
      </c>
      <c r="Q36" s="873" t="s">
        <v>9</v>
      </c>
      <c r="R36" s="565"/>
      <c r="S36" s="475"/>
    </row>
    <row r="37" spans="1:22" ht="9.75" customHeight="1">
      <c r="A37" s="465"/>
      <c r="B37" s="536"/>
      <c r="C37" s="1661" t="s">
        <v>305</v>
      </c>
      <c r="D37" s="1661"/>
      <c r="E37" s="873" t="s">
        <v>9</v>
      </c>
      <c r="F37" s="873">
        <v>12</v>
      </c>
      <c r="G37" s="873" t="s">
        <v>9</v>
      </c>
      <c r="H37" s="873" t="s">
        <v>9</v>
      </c>
      <c r="I37" s="873" t="s">
        <v>9</v>
      </c>
      <c r="J37" s="873" t="s">
        <v>9</v>
      </c>
      <c r="K37" s="873" t="s">
        <v>9</v>
      </c>
      <c r="L37" s="873" t="s">
        <v>9</v>
      </c>
      <c r="M37" s="873" t="s">
        <v>9</v>
      </c>
      <c r="N37" s="873" t="s">
        <v>9</v>
      </c>
      <c r="O37" s="873" t="s">
        <v>9</v>
      </c>
      <c r="P37" s="873" t="s">
        <v>9</v>
      </c>
      <c r="Q37" s="873">
        <v>8</v>
      </c>
      <c r="R37" s="596"/>
      <c r="S37" s="475"/>
    </row>
    <row r="38" spans="1:22" ht="9.75" customHeight="1">
      <c r="A38" s="465"/>
      <c r="B38" s="536"/>
      <c r="C38" s="1661" t="s">
        <v>111</v>
      </c>
      <c r="D38" s="1661"/>
      <c r="E38" s="873" t="s">
        <v>9</v>
      </c>
      <c r="F38" s="873" t="s">
        <v>9</v>
      </c>
      <c r="G38" s="873" t="s">
        <v>9</v>
      </c>
      <c r="H38" s="873" t="s">
        <v>9</v>
      </c>
      <c r="I38" s="873" t="s">
        <v>9</v>
      </c>
      <c r="J38" s="873" t="s">
        <v>9</v>
      </c>
      <c r="K38" s="873" t="s">
        <v>9</v>
      </c>
      <c r="L38" s="873" t="s">
        <v>9</v>
      </c>
      <c r="M38" s="873" t="s">
        <v>9</v>
      </c>
      <c r="N38" s="873" t="s">
        <v>9</v>
      </c>
      <c r="O38" s="873" t="s">
        <v>9</v>
      </c>
      <c r="P38" s="873" t="s">
        <v>9</v>
      </c>
      <c r="Q38" s="873" t="s">
        <v>9</v>
      </c>
      <c r="R38" s="596"/>
      <c r="S38" s="475"/>
    </row>
    <row r="39" spans="1:22" ht="9.75" customHeight="1">
      <c r="A39" s="465"/>
      <c r="B39" s="536"/>
      <c r="C39" s="1661" t="s">
        <v>110</v>
      </c>
      <c r="D39" s="1661"/>
      <c r="E39" s="873" t="s">
        <v>9</v>
      </c>
      <c r="F39" s="873" t="s">
        <v>9</v>
      </c>
      <c r="G39" s="873" t="s">
        <v>9</v>
      </c>
      <c r="H39" s="873" t="s">
        <v>9</v>
      </c>
      <c r="I39" s="873" t="s">
        <v>9</v>
      </c>
      <c r="J39" s="873" t="s">
        <v>9</v>
      </c>
      <c r="K39" s="873" t="s">
        <v>9</v>
      </c>
      <c r="L39" s="873" t="s">
        <v>9</v>
      </c>
      <c r="M39" s="873" t="s">
        <v>9</v>
      </c>
      <c r="N39" s="873" t="s">
        <v>9</v>
      </c>
      <c r="O39" s="873" t="s">
        <v>9</v>
      </c>
      <c r="P39" s="873" t="s">
        <v>9</v>
      </c>
      <c r="Q39" s="873" t="s">
        <v>9</v>
      </c>
      <c r="R39" s="596"/>
      <c r="S39" s="475"/>
    </row>
    <row r="40" spans="1:22" s="556" customFormat="1" ht="9.75" customHeight="1">
      <c r="A40" s="553"/>
      <c r="B40" s="554"/>
      <c r="C40" s="1661" t="s">
        <v>109</v>
      </c>
      <c r="D40" s="1661"/>
      <c r="E40" s="873" t="s">
        <v>9</v>
      </c>
      <c r="F40" s="873" t="s">
        <v>9</v>
      </c>
      <c r="G40" s="873" t="s">
        <v>9</v>
      </c>
      <c r="H40" s="873" t="s">
        <v>9</v>
      </c>
      <c r="I40" s="873" t="s">
        <v>9</v>
      </c>
      <c r="J40" s="873" t="s">
        <v>9</v>
      </c>
      <c r="K40" s="873" t="s">
        <v>9</v>
      </c>
      <c r="L40" s="873" t="s">
        <v>9</v>
      </c>
      <c r="M40" s="873" t="s">
        <v>9</v>
      </c>
      <c r="N40" s="873" t="s">
        <v>9</v>
      </c>
      <c r="O40" s="873" t="s">
        <v>9</v>
      </c>
      <c r="P40" s="873" t="s">
        <v>9</v>
      </c>
      <c r="Q40" s="873" t="s">
        <v>9</v>
      </c>
      <c r="R40" s="596"/>
      <c r="S40" s="532"/>
    </row>
    <row r="41" spans="1:22" s="556" customFormat="1" ht="9.75" customHeight="1">
      <c r="A41" s="553"/>
      <c r="B41" s="554"/>
      <c r="C41" s="1678" t="s">
        <v>108</v>
      </c>
      <c r="D41" s="1678"/>
      <c r="E41" s="873" t="s">
        <v>9</v>
      </c>
      <c r="F41" s="873" t="s">
        <v>9</v>
      </c>
      <c r="G41" s="873" t="s">
        <v>9</v>
      </c>
      <c r="H41" s="873" t="s">
        <v>9</v>
      </c>
      <c r="I41" s="873" t="s">
        <v>9</v>
      </c>
      <c r="J41" s="873" t="s">
        <v>9</v>
      </c>
      <c r="K41" s="873" t="s">
        <v>9</v>
      </c>
      <c r="L41" s="873" t="s">
        <v>9</v>
      </c>
      <c r="M41" s="873" t="s">
        <v>9</v>
      </c>
      <c r="N41" s="873" t="s">
        <v>9</v>
      </c>
      <c r="O41" s="873" t="s">
        <v>9</v>
      </c>
      <c r="P41" s="873" t="s">
        <v>9</v>
      </c>
      <c r="Q41" s="873" t="s">
        <v>9</v>
      </c>
      <c r="R41" s="596"/>
      <c r="S41" s="532"/>
    </row>
    <row r="42" spans="1:22" s="479" customFormat="1" ht="29.25" customHeight="1">
      <c r="A42" s="477"/>
      <c r="B42" s="644"/>
      <c r="C42" s="1679" t="s">
        <v>257</v>
      </c>
      <c r="D42" s="1679"/>
      <c r="E42" s="1679"/>
      <c r="F42" s="1679"/>
      <c r="G42" s="1679"/>
      <c r="H42" s="1679"/>
      <c r="I42" s="1679"/>
      <c r="J42" s="1679"/>
      <c r="K42" s="1679"/>
      <c r="L42" s="1679"/>
      <c r="M42" s="1679"/>
      <c r="N42" s="1679"/>
      <c r="O42" s="1679"/>
      <c r="P42" s="1679"/>
      <c r="Q42" s="1679"/>
      <c r="R42" s="713"/>
      <c r="S42" s="478"/>
    </row>
    <row r="43" spans="1:22" ht="13.5" customHeight="1">
      <c r="A43" s="465"/>
      <c r="B43" s="536"/>
      <c r="C43" s="1669" t="s">
        <v>183</v>
      </c>
      <c r="D43" s="1670"/>
      <c r="E43" s="1670"/>
      <c r="F43" s="1670"/>
      <c r="G43" s="1670"/>
      <c r="H43" s="1670"/>
      <c r="I43" s="1670"/>
      <c r="J43" s="1670"/>
      <c r="K43" s="1670"/>
      <c r="L43" s="1670"/>
      <c r="M43" s="1670"/>
      <c r="N43" s="1670"/>
      <c r="O43" s="1670"/>
      <c r="P43" s="1670"/>
      <c r="Q43" s="1671"/>
      <c r="R43" s="475"/>
      <c r="S43" s="475"/>
    </row>
    <row r="44" spans="1:22" s="581" customFormat="1" ht="2.25" customHeight="1">
      <c r="A44" s="578"/>
      <c r="B44" s="579"/>
      <c r="C44" s="580"/>
      <c r="D44" s="494"/>
      <c r="E44" s="1006"/>
      <c r="F44" s="1006"/>
      <c r="G44" s="1006"/>
      <c r="H44" s="1006"/>
      <c r="I44" s="1006"/>
      <c r="J44" s="1006"/>
      <c r="K44" s="1006"/>
      <c r="L44" s="1006"/>
      <c r="M44" s="1006"/>
      <c r="N44" s="1006"/>
      <c r="O44" s="1006"/>
      <c r="P44" s="1006"/>
      <c r="Q44" s="1006"/>
      <c r="R44" s="511"/>
      <c r="S44" s="511"/>
    </row>
    <row r="45" spans="1:22" ht="12.75" customHeight="1">
      <c r="A45" s="465"/>
      <c r="B45" s="536"/>
      <c r="C45" s="480"/>
      <c r="D45" s="480"/>
      <c r="E45" s="1348">
        <v>2002</v>
      </c>
      <c r="F45" s="928">
        <v>2003</v>
      </c>
      <c r="G45" s="1348">
        <v>2004</v>
      </c>
      <c r="H45" s="1348">
        <v>2005</v>
      </c>
      <c r="I45" s="928">
        <v>2006</v>
      </c>
      <c r="J45" s="1348">
        <v>2007</v>
      </c>
      <c r="K45" s="1348">
        <v>2008</v>
      </c>
      <c r="L45" s="928">
        <v>2009</v>
      </c>
      <c r="M45" s="1348">
        <v>2010</v>
      </c>
      <c r="N45" s="1348">
        <v>2011</v>
      </c>
      <c r="O45" s="928">
        <v>2012</v>
      </c>
      <c r="P45" s="1348">
        <v>2013</v>
      </c>
      <c r="Q45" s="1348">
        <v>2014</v>
      </c>
      <c r="R45" s="596"/>
      <c r="S45" s="475"/>
    </row>
    <row r="46" spans="1:22" s="1354" customFormat="1" ht="11.25" customHeight="1">
      <c r="A46" s="1349"/>
      <c r="B46" s="1350"/>
      <c r="C46" s="1663" t="s">
        <v>68</v>
      </c>
      <c r="D46" s="1663"/>
      <c r="E46" s="1355">
        <v>510</v>
      </c>
      <c r="F46" s="1355">
        <v>521</v>
      </c>
      <c r="G46" s="1355">
        <v>208</v>
      </c>
      <c r="H46" s="1355">
        <v>334</v>
      </c>
      <c r="I46" s="1355">
        <v>396</v>
      </c>
      <c r="J46" s="1355">
        <v>343</v>
      </c>
      <c r="K46" s="1355">
        <v>441</v>
      </c>
      <c r="L46" s="1355">
        <v>361</v>
      </c>
      <c r="M46" s="1355">
        <v>352</v>
      </c>
      <c r="N46" s="1355">
        <v>200</v>
      </c>
      <c r="O46" s="1355">
        <v>107</v>
      </c>
      <c r="P46" s="1355">
        <v>106</v>
      </c>
      <c r="Q46" s="1355">
        <v>174</v>
      </c>
      <c r="R46" s="1351"/>
      <c r="S46" s="1352"/>
      <c r="T46" s="1353"/>
      <c r="U46" s="988"/>
    </row>
    <row r="47" spans="1:22" s="1354" customFormat="1" ht="11.25" customHeight="1">
      <c r="A47" s="1349"/>
      <c r="B47" s="1350"/>
      <c r="C47" s="1664" t="s">
        <v>572</v>
      </c>
      <c r="D47" s="1663"/>
      <c r="E47" s="1355">
        <v>362</v>
      </c>
      <c r="F47" s="1355">
        <v>370</v>
      </c>
      <c r="G47" s="1355">
        <v>167</v>
      </c>
      <c r="H47" s="1355">
        <v>277</v>
      </c>
      <c r="I47" s="1355">
        <v>258</v>
      </c>
      <c r="J47" s="1355">
        <v>268</v>
      </c>
      <c r="K47" s="1355">
        <v>304</v>
      </c>
      <c r="L47" s="1355">
        <v>259</v>
      </c>
      <c r="M47" s="1355">
        <v>234</v>
      </c>
      <c r="N47" s="1355">
        <v>183</v>
      </c>
      <c r="O47" s="1355">
        <v>94</v>
      </c>
      <c r="P47" s="1355">
        <v>97</v>
      </c>
      <c r="Q47" s="1355">
        <v>161</v>
      </c>
      <c r="R47" s="1351"/>
      <c r="S47" s="1352"/>
      <c r="T47" s="1353"/>
      <c r="U47" s="988"/>
      <c r="V47" s="1353"/>
    </row>
    <row r="48" spans="1:22" s="556" customFormat="1" ht="10.5" customHeight="1">
      <c r="A48" s="553"/>
      <c r="B48" s="554"/>
      <c r="C48" s="1345"/>
      <c r="D48" s="648" t="s">
        <v>250</v>
      </c>
      <c r="E48" s="923">
        <v>230</v>
      </c>
      <c r="F48" s="923">
        <v>232</v>
      </c>
      <c r="G48" s="923">
        <v>100</v>
      </c>
      <c r="H48" s="923">
        <v>151</v>
      </c>
      <c r="I48" s="923">
        <v>153</v>
      </c>
      <c r="J48" s="923">
        <v>160</v>
      </c>
      <c r="K48" s="923">
        <v>172</v>
      </c>
      <c r="L48" s="923">
        <v>142</v>
      </c>
      <c r="M48" s="923">
        <v>141</v>
      </c>
      <c r="N48" s="923">
        <v>93</v>
      </c>
      <c r="O48" s="923">
        <v>36</v>
      </c>
      <c r="P48" s="923">
        <v>27</v>
      </c>
      <c r="Q48" s="923">
        <v>49</v>
      </c>
      <c r="R48" s="596"/>
      <c r="S48" s="532"/>
      <c r="U48" s="988"/>
    </row>
    <row r="49" spans="1:26" s="556" customFormat="1" ht="10.5" customHeight="1">
      <c r="A49" s="553"/>
      <c r="B49" s="554"/>
      <c r="C49" s="1345"/>
      <c r="D49" s="648" t="s">
        <v>251</v>
      </c>
      <c r="E49" s="923">
        <v>19</v>
      </c>
      <c r="F49" s="923">
        <v>30</v>
      </c>
      <c r="G49" s="923">
        <v>15</v>
      </c>
      <c r="H49" s="923">
        <v>28</v>
      </c>
      <c r="I49" s="923">
        <v>26</v>
      </c>
      <c r="J49" s="923">
        <v>27</v>
      </c>
      <c r="K49" s="923">
        <v>27</v>
      </c>
      <c r="L49" s="923">
        <v>22</v>
      </c>
      <c r="M49" s="923">
        <v>25</v>
      </c>
      <c r="N49" s="923">
        <v>22</v>
      </c>
      <c r="O49" s="923">
        <v>9</v>
      </c>
      <c r="P49" s="923">
        <v>18</v>
      </c>
      <c r="Q49" s="923">
        <v>23</v>
      </c>
      <c r="R49" s="596"/>
      <c r="S49" s="532"/>
      <c r="U49" s="988"/>
    </row>
    <row r="50" spans="1:26" s="556" customFormat="1" ht="10.5" customHeight="1">
      <c r="A50" s="553"/>
      <c r="B50" s="554"/>
      <c r="C50" s="1345"/>
      <c r="D50" s="648" t="s">
        <v>252</v>
      </c>
      <c r="E50" s="923">
        <v>88</v>
      </c>
      <c r="F50" s="923">
        <v>80</v>
      </c>
      <c r="G50" s="923">
        <v>46</v>
      </c>
      <c r="H50" s="923">
        <v>73</v>
      </c>
      <c r="I50" s="923">
        <v>65</v>
      </c>
      <c r="J50" s="923">
        <v>64</v>
      </c>
      <c r="K50" s="923">
        <v>97</v>
      </c>
      <c r="L50" s="923">
        <v>87</v>
      </c>
      <c r="M50" s="923">
        <v>64</v>
      </c>
      <c r="N50" s="923">
        <v>55</v>
      </c>
      <c r="O50" s="923">
        <v>40</v>
      </c>
      <c r="P50" s="923">
        <v>49</v>
      </c>
      <c r="Q50" s="923">
        <v>80</v>
      </c>
      <c r="R50" s="596"/>
      <c r="S50" s="532"/>
      <c r="U50" s="988"/>
    </row>
    <row r="51" spans="1:26" s="556" customFormat="1" ht="10.5" customHeight="1">
      <c r="A51" s="553"/>
      <c r="B51" s="554"/>
      <c r="C51" s="1345"/>
      <c r="D51" s="648" t="s">
        <v>254</v>
      </c>
      <c r="E51" s="923" t="s">
        <v>571</v>
      </c>
      <c r="F51" s="923" t="s">
        <v>571</v>
      </c>
      <c r="G51" s="923" t="s">
        <v>571</v>
      </c>
      <c r="H51" s="923">
        <v>1</v>
      </c>
      <c r="I51" s="923" t="s">
        <v>9</v>
      </c>
      <c r="J51" s="923" t="s">
        <v>9</v>
      </c>
      <c r="K51" s="923" t="s">
        <v>9</v>
      </c>
      <c r="L51" s="923">
        <v>1</v>
      </c>
      <c r="M51" s="923" t="s">
        <v>9</v>
      </c>
      <c r="N51" s="923">
        <v>1</v>
      </c>
      <c r="O51" s="923">
        <v>1</v>
      </c>
      <c r="P51" s="923" t="s">
        <v>9</v>
      </c>
      <c r="Q51" s="923" t="s">
        <v>9</v>
      </c>
      <c r="R51" s="596"/>
      <c r="S51" s="532"/>
      <c r="U51" s="988"/>
    </row>
    <row r="52" spans="1:26" s="556" customFormat="1" ht="10.5" customHeight="1">
      <c r="A52" s="553"/>
      <c r="B52" s="554"/>
      <c r="C52" s="1345"/>
      <c r="D52" s="648" t="s">
        <v>253</v>
      </c>
      <c r="E52" s="923">
        <v>25</v>
      </c>
      <c r="F52" s="923">
        <v>28</v>
      </c>
      <c r="G52" s="923">
        <v>6</v>
      </c>
      <c r="H52" s="923">
        <v>24</v>
      </c>
      <c r="I52" s="923">
        <v>14</v>
      </c>
      <c r="J52" s="923">
        <v>17</v>
      </c>
      <c r="K52" s="923">
        <v>8</v>
      </c>
      <c r="L52" s="923">
        <v>7</v>
      </c>
      <c r="M52" s="923">
        <v>4</v>
      </c>
      <c r="N52" s="923">
        <v>12</v>
      </c>
      <c r="O52" s="923">
        <v>8</v>
      </c>
      <c r="P52" s="923">
        <v>3</v>
      </c>
      <c r="Q52" s="923">
        <v>9</v>
      </c>
      <c r="R52" s="596"/>
      <c r="S52" s="532"/>
      <c r="U52" s="988"/>
    </row>
    <row r="53" spans="1:26" s="1354" customFormat="1" ht="11.25" customHeight="1">
      <c r="A53" s="1349"/>
      <c r="B53" s="1350"/>
      <c r="C53" s="1663" t="s">
        <v>573</v>
      </c>
      <c r="D53" s="1663"/>
      <c r="E53" s="1355">
        <v>148</v>
      </c>
      <c r="F53" s="1355">
        <v>151</v>
      </c>
      <c r="G53" s="1355">
        <v>41</v>
      </c>
      <c r="H53" s="1355">
        <v>57</v>
      </c>
      <c r="I53" s="1355">
        <v>138</v>
      </c>
      <c r="J53" s="1355">
        <v>75</v>
      </c>
      <c r="K53" s="1355">
        <v>137</v>
      </c>
      <c r="L53" s="1355">
        <v>102</v>
      </c>
      <c r="M53" s="1355">
        <v>118</v>
      </c>
      <c r="N53" s="1355">
        <v>17</v>
      </c>
      <c r="O53" s="1355">
        <v>13</v>
      </c>
      <c r="P53" s="1355">
        <v>9</v>
      </c>
      <c r="Q53" s="1355">
        <v>13</v>
      </c>
      <c r="R53" s="1351"/>
      <c r="S53" s="1352"/>
      <c r="T53" s="1353"/>
      <c r="U53" s="988"/>
    </row>
    <row r="54" spans="1:26" s="556" customFormat="1" ht="10.5" customHeight="1">
      <c r="A54" s="553"/>
      <c r="B54" s="554"/>
      <c r="C54" s="1345"/>
      <c r="D54" s="648" t="s">
        <v>255</v>
      </c>
      <c r="E54" s="923">
        <v>1</v>
      </c>
      <c r="F54" s="923" t="s">
        <v>9</v>
      </c>
      <c r="G54" s="923">
        <v>1</v>
      </c>
      <c r="H54" s="923">
        <v>1</v>
      </c>
      <c r="I54" s="923">
        <v>1</v>
      </c>
      <c r="J54" s="923">
        <v>1</v>
      </c>
      <c r="K54" s="923" t="s">
        <v>9</v>
      </c>
      <c r="L54" s="923">
        <v>1</v>
      </c>
      <c r="M54" s="923">
        <v>2</v>
      </c>
      <c r="N54" s="923" t="s">
        <v>9</v>
      </c>
      <c r="O54" s="923">
        <v>1</v>
      </c>
      <c r="P54" s="923" t="s">
        <v>9</v>
      </c>
      <c r="Q54" s="923" t="s">
        <v>9</v>
      </c>
      <c r="R54" s="596"/>
      <c r="S54" s="532"/>
    </row>
    <row r="55" spans="1:26" s="556" customFormat="1" ht="10.5" customHeight="1">
      <c r="A55" s="553"/>
      <c r="B55" s="554"/>
      <c r="C55" s="1345"/>
      <c r="D55" s="648" t="s">
        <v>256</v>
      </c>
      <c r="E55" s="923">
        <v>147</v>
      </c>
      <c r="F55" s="923">
        <v>151</v>
      </c>
      <c r="G55" s="923">
        <v>40</v>
      </c>
      <c r="H55" s="923">
        <v>56</v>
      </c>
      <c r="I55" s="923">
        <v>137</v>
      </c>
      <c r="J55" s="923">
        <v>74</v>
      </c>
      <c r="K55" s="923">
        <v>137</v>
      </c>
      <c r="L55" s="923">
        <v>101</v>
      </c>
      <c r="M55" s="923">
        <v>116</v>
      </c>
      <c r="N55" s="923">
        <v>17</v>
      </c>
      <c r="O55" s="923">
        <v>12</v>
      </c>
      <c r="P55" s="923">
        <v>9</v>
      </c>
      <c r="Q55" s="923">
        <v>13</v>
      </c>
      <c r="R55" s="596"/>
      <c r="S55" s="532"/>
    </row>
    <row r="56" spans="1:26" s="888" customFormat="1" ht="13.5" customHeight="1">
      <c r="A56" s="884"/>
      <c r="B56" s="858"/>
      <c r="C56" s="567" t="s">
        <v>406</v>
      </c>
      <c r="D56" s="885"/>
      <c r="E56" s="538"/>
      <c r="F56" s="538"/>
      <c r="G56" s="568"/>
      <c r="H56" s="568"/>
      <c r="I56" s="886"/>
      <c r="J56" s="538"/>
      <c r="K56" s="538"/>
      <c r="L56" s="538"/>
      <c r="M56" s="538"/>
      <c r="N56" s="538"/>
      <c r="O56" s="538"/>
      <c r="P56" s="538" t="s">
        <v>105</v>
      </c>
      <c r="Q56" s="538"/>
      <c r="R56" s="887"/>
      <c r="S56" s="568"/>
      <c r="T56" s="470"/>
    </row>
    <row r="57" spans="1:26" s="522" customFormat="1" ht="14.25" customHeight="1" thickBot="1">
      <c r="A57" s="558"/>
      <c r="B57" s="569"/>
      <c r="C57" s="1111"/>
      <c r="D57" s="570"/>
      <c r="E57" s="572"/>
      <c r="F57" s="572"/>
      <c r="G57" s="572"/>
      <c r="H57" s="572"/>
      <c r="I57" s="572"/>
      <c r="J57" s="572"/>
      <c r="K57" s="572"/>
      <c r="L57" s="572"/>
      <c r="M57" s="572"/>
      <c r="N57" s="572"/>
      <c r="O57" s="572"/>
      <c r="P57" s="572"/>
      <c r="Q57" s="539" t="s">
        <v>73</v>
      </c>
      <c r="R57" s="573"/>
      <c r="S57" s="574"/>
      <c r="T57" s="470"/>
    </row>
    <row r="58" spans="1:26" ht="13.5" customHeight="1" thickBot="1">
      <c r="A58" s="465"/>
      <c r="B58" s="569"/>
      <c r="C58" s="1683" t="s">
        <v>318</v>
      </c>
      <c r="D58" s="1684"/>
      <c r="E58" s="1684"/>
      <c r="F58" s="1684"/>
      <c r="G58" s="1684"/>
      <c r="H58" s="1684"/>
      <c r="I58" s="1684"/>
      <c r="J58" s="1684"/>
      <c r="K58" s="1684"/>
      <c r="L58" s="1684"/>
      <c r="M58" s="1684"/>
      <c r="N58" s="1684"/>
      <c r="O58" s="1684"/>
      <c r="P58" s="1684"/>
      <c r="Q58" s="1685"/>
      <c r="R58" s="539"/>
      <c r="S58" s="525"/>
    </row>
    <row r="59" spans="1:26" ht="3.75" customHeight="1">
      <c r="A59" s="465"/>
      <c r="B59" s="569"/>
      <c r="C59" s="1680" t="s">
        <v>69</v>
      </c>
      <c r="D59" s="1680"/>
      <c r="E59" s="525"/>
      <c r="F59" s="525"/>
      <c r="G59" s="576"/>
      <c r="H59" s="576"/>
      <c r="I59" s="576"/>
      <c r="J59" s="576"/>
      <c r="K59" s="576"/>
      <c r="L59" s="576"/>
      <c r="M59" s="576"/>
      <c r="N59" s="576"/>
      <c r="O59" s="576"/>
      <c r="P59" s="576"/>
      <c r="Q59" s="576"/>
      <c r="R59" s="573"/>
      <c r="S59" s="525"/>
    </row>
    <row r="60" spans="1:26" ht="13.5" customHeight="1">
      <c r="A60" s="465"/>
      <c r="B60" s="536"/>
      <c r="C60" s="1681"/>
      <c r="D60" s="1681"/>
      <c r="E60" s="1595">
        <v>2014</v>
      </c>
      <c r="F60" s="1595"/>
      <c r="G60" s="1595"/>
      <c r="H60" s="1595"/>
      <c r="I60" s="1595"/>
      <c r="J60" s="1595"/>
      <c r="K60" s="1595"/>
      <c r="L60" s="1595"/>
      <c r="M60" s="1595"/>
      <c r="N60" s="1595"/>
      <c r="O60" s="1595"/>
      <c r="P60" s="1595"/>
      <c r="Q60" s="1362">
        <v>2015</v>
      </c>
      <c r="R60" s="475"/>
      <c r="S60" s="475"/>
      <c r="T60" s="925"/>
      <c r="U60" s="649"/>
      <c r="V60" s="649"/>
      <c r="W60" s="649"/>
      <c r="X60" s="649"/>
      <c r="Y60" s="649"/>
      <c r="Z60" s="649"/>
    </row>
    <row r="61" spans="1:26" ht="12.75" customHeight="1">
      <c r="A61" s="465"/>
      <c r="B61" s="536"/>
      <c r="C61" s="480"/>
      <c r="D61" s="480"/>
      <c r="E61" s="959" t="s">
        <v>592</v>
      </c>
      <c r="F61" s="524" t="s">
        <v>104</v>
      </c>
      <c r="G61" s="524" t="s">
        <v>103</v>
      </c>
      <c r="H61" s="524" t="s">
        <v>102</v>
      </c>
      <c r="I61" s="524" t="s">
        <v>101</v>
      </c>
      <c r="J61" s="524" t="s">
        <v>100</v>
      </c>
      <c r="K61" s="524" t="s">
        <v>99</v>
      </c>
      <c r="L61" s="524" t="s">
        <v>98</v>
      </c>
      <c r="M61" s="524" t="s">
        <v>97</v>
      </c>
      <c r="N61" s="524" t="s">
        <v>96</v>
      </c>
      <c r="O61" s="928" t="s">
        <v>95</v>
      </c>
      <c r="P61" s="928" t="s">
        <v>94</v>
      </c>
      <c r="Q61" s="928" t="s">
        <v>93</v>
      </c>
      <c r="R61" s="596"/>
      <c r="S61" s="475"/>
      <c r="T61" s="649"/>
      <c r="U61" s="649"/>
      <c r="V61" s="649"/>
      <c r="W61" s="649"/>
      <c r="X61" s="649"/>
      <c r="Y61" s="649"/>
      <c r="Z61" s="649"/>
    </row>
    <row r="62" spans="1:26" ht="11.25" customHeight="1">
      <c r="A62" s="465"/>
      <c r="B62" s="569"/>
      <c r="C62" s="1682" t="s">
        <v>92</v>
      </c>
      <c r="D62" s="1682"/>
      <c r="E62" s="649"/>
      <c r="F62" s="649"/>
      <c r="G62" s="649"/>
      <c r="H62" s="649"/>
      <c r="I62" s="649"/>
      <c r="J62" s="649"/>
      <c r="K62" s="649"/>
      <c r="L62" s="649"/>
      <c r="M62" s="649"/>
      <c r="N62" s="649"/>
      <c r="O62" s="649"/>
      <c r="P62" s="649"/>
      <c r="Q62" s="649"/>
      <c r="R62" s="573"/>
      <c r="S62" s="525"/>
    </row>
    <row r="63" spans="1:26" s="581" customFormat="1" ht="9.75" customHeight="1">
      <c r="A63" s="578"/>
      <c r="B63" s="579"/>
      <c r="C63" s="580" t="s">
        <v>91</v>
      </c>
      <c r="D63" s="494"/>
      <c r="E63" s="1006">
        <v>-1.38</v>
      </c>
      <c r="F63" s="1006">
        <v>-0.26</v>
      </c>
      <c r="G63" s="1006">
        <v>1.36</v>
      </c>
      <c r="H63" s="1006">
        <v>0.24</v>
      </c>
      <c r="I63" s="1006">
        <v>-0.13</v>
      </c>
      <c r="J63" s="1006">
        <v>7.0000000000000007E-2</v>
      </c>
      <c r="K63" s="1006">
        <v>-0.69</v>
      </c>
      <c r="L63" s="1006">
        <v>-0.23</v>
      </c>
      <c r="M63" s="1006">
        <v>0.56999999999999995</v>
      </c>
      <c r="N63" s="1006">
        <v>0.33</v>
      </c>
      <c r="O63" s="1006">
        <v>-0.21</v>
      </c>
      <c r="P63" s="1006">
        <v>-0.02</v>
      </c>
      <c r="Q63" s="1006">
        <v>-1.41</v>
      </c>
      <c r="R63" s="511"/>
      <c r="S63" s="511"/>
    </row>
    <row r="64" spans="1:26" s="581" customFormat="1" ht="9.75" customHeight="1">
      <c r="A64" s="578"/>
      <c r="B64" s="579"/>
      <c r="C64" s="580" t="s">
        <v>90</v>
      </c>
      <c r="D64" s="494"/>
      <c r="E64" s="1006">
        <v>0.06</v>
      </c>
      <c r="F64" s="1006">
        <v>-0.08</v>
      </c>
      <c r="G64" s="1006">
        <v>-0.37</v>
      </c>
      <c r="H64" s="1006">
        <v>-0.14000000000000001</v>
      </c>
      <c r="I64" s="1006">
        <v>-0.44</v>
      </c>
      <c r="J64" s="1006">
        <v>-0.42</v>
      </c>
      <c r="K64" s="1006">
        <v>-0.87</v>
      </c>
      <c r="L64" s="1006">
        <v>-0.36</v>
      </c>
      <c r="M64" s="1006">
        <v>-0.37</v>
      </c>
      <c r="N64" s="1006">
        <v>0</v>
      </c>
      <c r="O64" s="1006">
        <v>0.02</v>
      </c>
      <c r="P64" s="1006">
        <v>-0.36</v>
      </c>
      <c r="Q64" s="1006">
        <v>-0.39</v>
      </c>
      <c r="R64" s="511"/>
      <c r="S64" s="511"/>
    </row>
    <row r="65" spans="1:20" s="581" customFormat="1" ht="11.25" customHeight="1">
      <c r="A65" s="578"/>
      <c r="B65" s="579"/>
      <c r="C65" s="580" t="s">
        <v>265</v>
      </c>
      <c r="D65" s="494"/>
      <c r="E65" s="1006">
        <v>0.26</v>
      </c>
      <c r="F65" s="1006">
        <v>0.26</v>
      </c>
      <c r="G65" s="1006">
        <v>0.19</v>
      </c>
      <c r="H65" s="1006">
        <v>0.16</v>
      </c>
      <c r="I65" s="1006">
        <v>7.0000000000000007E-2</v>
      </c>
      <c r="J65" s="1006">
        <v>-0.05</v>
      </c>
      <c r="K65" s="1006">
        <v>-0.18</v>
      </c>
      <c r="L65" s="1006">
        <v>-0.23</v>
      </c>
      <c r="M65" s="1006">
        <v>-0.27</v>
      </c>
      <c r="N65" s="1006">
        <v>-0.25</v>
      </c>
      <c r="O65" s="1006">
        <v>-0.23</v>
      </c>
      <c r="P65" s="1006">
        <v>-0.28000000000000003</v>
      </c>
      <c r="Q65" s="1006">
        <v>-0.32</v>
      </c>
      <c r="R65" s="511"/>
      <c r="S65" s="511"/>
      <c r="T65" s="582"/>
    </row>
    <row r="66" spans="1:20" ht="11.25" customHeight="1">
      <c r="A66" s="465"/>
      <c r="B66" s="569"/>
      <c r="C66" s="1104" t="s">
        <v>89</v>
      </c>
      <c r="D66" s="577"/>
      <c r="E66" s="583"/>
      <c r="F66" s="220"/>
      <c r="G66" s="634"/>
      <c r="H66" s="634"/>
      <c r="I66" s="634"/>
      <c r="J66" s="114"/>
      <c r="K66" s="583"/>
      <c r="L66" s="634"/>
      <c r="M66" s="634"/>
      <c r="N66" s="634"/>
      <c r="O66" s="634"/>
      <c r="P66" s="634"/>
      <c r="Q66" s="584"/>
      <c r="R66" s="573"/>
      <c r="S66" s="525"/>
    </row>
    <row r="67" spans="1:20" ht="9.75" customHeight="1">
      <c r="A67" s="465"/>
      <c r="B67" s="585"/>
      <c r="C67" s="534"/>
      <c r="D67" s="855" t="s">
        <v>642</v>
      </c>
      <c r="E67" s="682"/>
      <c r="F67" s="684"/>
      <c r="G67" s="109"/>
      <c r="H67" s="109"/>
      <c r="I67" s="109"/>
      <c r="J67" s="685">
        <v>10.18153117600631</v>
      </c>
      <c r="K67" s="583"/>
      <c r="L67" s="634"/>
      <c r="M67" s="634"/>
      <c r="N67" s="634"/>
      <c r="O67" s="634"/>
      <c r="P67" s="634"/>
      <c r="Q67" s="1347">
        <f>+J67</f>
        <v>10.18153117600631</v>
      </c>
      <c r="R67" s="573"/>
      <c r="S67" s="525"/>
    </row>
    <row r="68" spans="1:20" ht="9.75" customHeight="1">
      <c r="A68" s="465"/>
      <c r="B68" s="586"/>
      <c r="C68" s="494"/>
      <c r="D68" s="686" t="s">
        <v>643</v>
      </c>
      <c r="E68" s="687"/>
      <c r="F68" s="687"/>
      <c r="G68" s="687"/>
      <c r="H68" s="687"/>
      <c r="I68" s="687"/>
      <c r="J68" s="685">
        <v>8.2094215817817719</v>
      </c>
      <c r="K68" s="583"/>
      <c r="L68" s="247"/>
      <c r="M68" s="634"/>
      <c r="N68" s="634"/>
      <c r="O68" s="634"/>
      <c r="P68" s="634"/>
      <c r="Q68" s="1347">
        <f t="shared" ref="Q68:Q71" si="0">+J68</f>
        <v>8.2094215817817719</v>
      </c>
      <c r="R68" s="587"/>
      <c r="S68" s="587"/>
    </row>
    <row r="69" spans="1:20" ht="9.75" customHeight="1">
      <c r="A69" s="465"/>
      <c r="B69" s="586"/>
      <c r="C69" s="494"/>
      <c r="D69" s="686" t="s">
        <v>644</v>
      </c>
      <c r="E69" s="682"/>
      <c r="F69" s="221"/>
      <c r="G69" s="221"/>
      <c r="H69" s="109"/>
      <c r="I69" s="222"/>
      <c r="J69" s="685">
        <v>3.398664371251825</v>
      </c>
      <c r="K69" s="583"/>
      <c r="L69" s="247"/>
      <c r="M69" s="634"/>
      <c r="N69" s="634"/>
      <c r="O69" s="634"/>
      <c r="P69" s="634"/>
      <c r="Q69" s="1347">
        <f t="shared" si="0"/>
        <v>3.398664371251825</v>
      </c>
      <c r="R69" s="588"/>
      <c r="S69" s="525"/>
    </row>
    <row r="70" spans="1:20" ht="9.75" customHeight="1">
      <c r="A70" s="465"/>
      <c r="B70" s="586"/>
      <c r="C70" s="494"/>
      <c r="D70" s="686" t="s">
        <v>645</v>
      </c>
      <c r="E70" s="688"/>
      <c r="F70" s="686"/>
      <c r="G70" s="686"/>
      <c r="H70" s="686"/>
      <c r="I70" s="686"/>
      <c r="J70" s="685">
        <v>3.2035224294743259</v>
      </c>
      <c r="K70" s="583"/>
      <c r="L70" s="247"/>
      <c r="M70" s="634"/>
      <c r="N70" s="634"/>
      <c r="O70" s="634"/>
      <c r="P70" s="634"/>
      <c r="Q70" s="1347">
        <f t="shared" si="0"/>
        <v>3.2035224294743259</v>
      </c>
      <c r="R70" s="588"/>
      <c r="S70" s="525"/>
    </row>
    <row r="71" spans="1:20" ht="9.75" customHeight="1">
      <c r="A71" s="465"/>
      <c r="B71" s="586"/>
      <c r="C71" s="494"/>
      <c r="D71" s="689" t="s">
        <v>646</v>
      </c>
      <c r="E71" s="690"/>
      <c r="F71" s="690"/>
      <c r="G71" s="690"/>
      <c r="H71" s="690"/>
      <c r="I71" s="690"/>
      <c r="J71" s="685">
        <v>2.9490344274119007</v>
      </c>
      <c r="K71" s="583"/>
      <c r="L71" s="247"/>
      <c r="M71" s="634"/>
      <c r="N71" s="634"/>
      <c r="O71" s="634"/>
      <c r="P71" s="634"/>
      <c r="Q71" s="1347">
        <f t="shared" si="0"/>
        <v>2.9490344274119007</v>
      </c>
      <c r="R71" s="588"/>
      <c r="S71" s="525"/>
    </row>
    <row r="72" spans="1:20" ht="9.75" customHeight="1">
      <c r="A72" s="465"/>
      <c r="B72" s="586"/>
      <c r="C72" s="494"/>
      <c r="D72" s="686" t="s">
        <v>647</v>
      </c>
      <c r="E72" s="221"/>
      <c r="F72" s="221"/>
      <c r="G72" s="221"/>
      <c r="H72" s="109"/>
      <c r="I72" s="222"/>
      <c r="J72" s="584">
        <v>-37.369356143701992</v>
      </c>
      <c r="K72" s="583"/>
      <c r="L72" s="247"/>
      <c r="M72" s="634"/>
      <c r="N72" s="634"/>
      <c r="O72" s="634"/>
      <c r="P72" s="634"/>
      <c r="Q72" s="583"/>
      <c r="R72" s="588"/>
      <c r="S72" s="525"/>
    </row>
    <row r="73" spans="1:20" ht="9.75" customHeight="1">
      <c r="A73" s="465"/>
      <c r="B73" s="586"/>
      <c r="C73" s="494"/>
      <c r="D73" s="686" t="s">
        <v>648</v>
      </c>
      <c r="E73" s="683"/>
      <c r="F73" s="222"/>
      <c r="G73" s="222"/>
      <c r="H73" s="109"/>
      <c r="I73" s="222"/>
      <c r="J73" s="584">
        <v>-21.280478023740777</v>
      </c>
      <c r="K73" s="583"/>
      <c r="L73" s="247"/>
      <c r="M73" s="634"/>
      <c r="N73" s="634"/>
      <c r="O73" s="634"/>
      <c r="P73" s="634"/>
      <c r="Q73" s="691"/>
      <c r="R73" s="588"/>
      <c r="S73" s="525"/>
    </row>
    <row r="74" spans="1:20" ht="9.75" customHeight="1">
      <c r="A74" s="465"/>
      <c r="B74" s="586"/>
      <c r="C74" s="494"/>
      <c r="D74" s="686" t="s">
        <v>649</v>
      </c>
      <c r="E74" s="683"/>
      <c r="F74" s="222"/>
      <c r="G74" s="222"/>
      <c r="H74" s="109"/>
      <c r="I74" s="222"/>
      <c r="J74" s="584">
        <v>-15.949637985519416</v>
      </c>
      <c r="K74" s="583"/>
      <c r="L74" s="247"/>
      <c r="M74" s="634"/>
      <c r="N74" s="634"/>
      <c r="O74" s="634"/>
      <c r="P74" s="634"/>
      <c r="Q74" s="691"/>
      <c r="R74" s="588"/>
      <c r="S74" s="525"/>
    </row>
    <row r="75" spans="1:20" ht="9.75" customHeight="1">
      <c r="A75" s="465"/>
      <c r="B75" s="586"/>
      <c r="C75" s="494"/>
      <c r="D75" s="686" t="s">
        <v>650</v>
      </c>
      <c r="E75" s="683"/>
      <c r="F75" s="222"/>
      <c r="G75" s="222"/>
      <c r="H75" s="109"/>
      <c r="I75" s="222"/>
      <c r="J75" s="584">
        <v>-14.988451520959256</v>
      </c>
      <c r="K75" s="583"/>
      <c r="L75" s="247"/>
      <c r="M75" s="634"/>
      <c r="N75" s="634"/>
      <c r="O75" s="634"/>
      <c r="P75" s="634"/>
      <c r="Q75" s="691"/>
      <c r="R75" s="588"/>
      <c r="S75" s="525"/>
    </row>
    <row r="76" spans="1:20" ht="9.75" customHeight="1">
      <c r="A76" s="465"/>
      <c r="B76" s="586"/>
      <c r="C76" s="494"/>
      <c r="D76" s="686" t="s">
        <v>651</v>
      </c>
      <c r="E76" s="683"/>
      <c r="F76" s="221"/>
      <c r="G76" s="221"/>
      <c r="H76" s="109"/>
      <c r="I76" s="222"/>
      <c r="J76" s="584">
        <v>-12.049022307904156</v>
      </c>
      <c r="K76" s="583"/>
      <c r="L76" s="247"/>
      <c r="M76" s="634"/>
      <c r="N76" s="634"/>
      <c r="O76" s="634"/>
      <c r="P76" s="634"/>
      <c r="Q76" s="583"/>
      <c r="R76" s="588"/>
      <c r="S76" s="525"/>
    </row>
    <row r="77" spans="1:20" ht="0.75" customHeight="1">
      <c r="A77" s="465"/>
      <c r="B77" s="586"/>
      <c r="C77" s="494"/>
      <c r="D77" s="589"/>
      <c r="E77" s="583"/>
      <c r="F77" s="221"/>
      <c r="G77" s="221"/>
      <c r="H77" s="109"/>
      <c r="I77" s="222"/>
      <c r="J77" s="584"/>
      <c r="K77" s="583"/>
      <c r="L77" s="247"/>
      <c r="M77" s="634"/>
      <c r="N77" s="634"/>
      <c r="O77" s="634"/>
      <c r="P77" s="634"/>
      <c r="Q77" s="583"/>
      <c r="R77" s="588"/>
      <c r="S77" s="525"/>
    </row>
    <row r="78" spans="1:20" ht="13.5" customHeight="1">
      <c r="A78" s="465"/>
      <c r="B78" s="590"/>
      <c r="C78" s="571" t="s">
        <v>245</v>
      </c>
      <c r="D78" s="589"/>
      <c r="E78" s="571"/>
      <c r="F78" s="571"/>
      <c r="G78" s="591" t="s">
        <v>88</v>
      </c>
      <c r="H78" s="571"/>
      <c r="I78" s="571"/>
      <c r="J78" s="571"/>
      <c r="K78" s="571"/>
      <c r="L78" s="571"/>
      <c r="M78" s="571"/>
      <c r="N78" s="571"/>
      <c r="O78" s="223"/>
      <c r="P78" s="223"/>
      <c r="Q78" s="223"/>
      <c r="R78" s="573"/>
      <c r="S78" s="525"/>
    </row>
    <row r="79" spans="1:20" ht="3" customHeight="1">
      <c r="A79" s="465"/>
      <c r="B79" s="590"/>
      <c r="C79" s="571"/>
      <c r="D79" s="589"/>
      <c r="E79" s="571"/>
      <c r="F79" s="571"/>
      <c r="G79" s="591"/>
      <c r="H79" s="571"/>
      <c r="I79" s="571"/>
      <c r="J79" s="571"/>
      <c r="K79" s="571"/>
      <c r="L79" s="571"/>
      <c r="M79" s="571"/>
      <c r="N79" s="571"/>
      <c r="O79" s="223"/>
      <c r="P79" s="223"/>
      <c r="Q79" s="223"/>
      <c r="R79" s="573"/>
      <c r="S79" s="525"/>
    </row>
    <row r="80" spans="1:20" s="166" customFormat="1" ht="13.5" customHeight="1">
      <c r="A80" s="165"/>
      <c r="B80" s="292">
        <v>16</v>
      </c>
      <c r="C80" s="1638">
        <v>42036</v>
      </c>
      <c r="D80" s="1638"/>
      <c r="E80" s="1638"/>
      <c r="F80" s="167"/>
      <c r="G80" s="167"/>
      <c r="H80" s="167"/>
      <c r="I80" s="167"/>
      <c r="J80" s="167"/>
      <c r="K80" s="167"/>
      <c r="L80" s="167"/>
      <c r="M80" s="167"/>
      <c r="N80" s="167"/>
      <c r="P80" s="165"/>
      <c r="R80" s="171"/>
    </row>
    <row r="83" spans="6:18" ht="18" customHeight="1"/>
    <row r="85" spans="6:18">
      <c r="F85" s="592"/>
      <c r="G85" s="592"/>
      <c r="H85" s="592"/>
      <c r="I85" s="592"/>
      <c r="J85" s="592"/>
      <c r="K85" s="592"/>
    </row>
    <row r="86" spans="6:18" ht="17.25" customHeight="1">
      <c r="F86" s="592"/>
      <c r="G86" s="592"/>
      <c r="H86" s="592"/>
      <c r="I86" s="592"/>
      <c r="J86" s="592"/>
      <c r="K86" s="592"/>
    </row>
    <row r="87" spans="6:18">
      <c r="F87" s="592"/>
      <c r="G87" s="592"/>
      <c r="H87" s="592"/>
      <c r="I87" s="592"/>
      <c r="J87" s="592"/>
      <c r="K87" s="592"/>
    </row>
    <row r="88" spans="6:18" ht="9" customHeight="1">
      <c r="F88" s="592"/>
      <c r="G88" s="592"/>
      <c r="H88" s="592"/>
      <c r="I88" s="592"/>
      <c r="J88" s="592"/>
      <c r="K88" s="592"/>
    </row>
    <row r="89" spans="6:18" ht="8.25" customHeight="1">
      <c r="F89" s="592"/>
      <c r="G89" s="592"/>
      <c r="H89" s="592"/>
      <c r="I89" s="592"/>
      <c r="J89" s="592"/>
      <c r="K89" s="592"/>
    </row>
    <row r="90" spans="6:18" ht="9.75" customHeight="1">
      <c r="F90" s="592"/>
      <c r="G90" s="592"/>
      <c r="H90" s="592"/>
      <c r="I90" s="592"/>
      <c r="J90" s="592"/>
      <c r="K90" s="592"/>
    </row>
    <row r="91" spans="6:18">
      <c r="F91" s="592"/>
      <c r="G91" s="592"/>
      <c r="H91" s="592"/>
      <c r="I91" s="592"/>
      <c r="J91" s="592"/>
      <c r="K91" s="592"/>
    </row>
    <row r="92" spans="6:18">
      <c r="F92" s="592"/>
      <c r="G92" s="592"/>
      <c r="H92" s="592"/>
      <c r="I92" s="592"/>
      <c r="J92" s="592"/>
      <c r="K92" s="592"/>
    </row>
    <row r="93" spans="6:18">
      <c r="F93" s="592"/>
      <c r="G93" s="592"/>
      <c r="H93" s="592"/>
      <c r="I93" s="592"/>
      <c r="J93" s="592"/>
      <c r="K93" s="592"/>
    </row>
    <row r="94" spans="6:18">
      <c r="F94" s="592"/>
      <c r="G94" s="592"/>
      <c r="H94" s="592"/>
      <c r="I94" s="592"/>
      <c r="J94" s="592"/>
      <c r="K94" s="592"/>
      <c r="R94" s="481"/>
    </row>
    <row r="95" spans="6:18">
      <c r="F95" s="592"/>
      <c r="G95" s="592"/>
      <c r="H95" s="592"/>
      <c r="I95" s="592"/>
      <c r="J95" s="592"/>
      <c r="K95" s="592"/>
    </row>
    <row r="96" spans="6:18">
      <c r="F96" s="592"/>
      <c r="G96" s="592"/>
      <c r="H96" s="592"/>
      <c r="I96" s="592"/>
      <c r="J96" s="592"/>
      <c r="K96" s="592"/>
    </row>
    <row r="97" spans="2:11">
      <c r="B97" s="592"/>
      <c r="C97" s="592"/>
      <c r="D97" s="593"/>
      <c r="E97" s="592"/>
      <c r="F97" s="592"/>
      <c r="G97" s="592"/>
      <c r="H97" s="592"/>
      <c r="I97" s="592"/>
      <c r="J97" s="592"/>
      <c r="K97" s="592"/>
    </row>
    <row r="98" spans="2:11">
      <c r="B98" s="592"/>
      <c r="C98" s="592"/>
      <c r="D98" s="592"/>
      <c r="E98" s="592"/>
      <c r="F98" s="592"/>
      <c r="G98" s="592"/>
      <c r="H98" s="592"/>
      <c r="I98" s="592"/>
      <c r="J98" s="592"/>
      <c r="K98" s="592"/>
    </row>
  </sheetData>
  <mergeCells count="43">
    <mergeCell ref="C80:E80"/>
    <mergeCell ref="C38:D38"/>
    <mergeCell ref="C39:D39"/>
    <mergeCell ref="C40:D40"/>
    <mergeCell ref="C41:D41"/>
    <mergeCell ref="C42:Q42"/>
    <mergeCell ref="C59:D60"/>
    <mergeCell ref="C62:D62"/>
    <mergeCell ref="C58:Q58"/>
    <mergeCell ref="C53:D53"/>
    <mergeCell ref="C43:Q43"/>
    <mergeCell ref="E60:P60"/>
    <mergeCell ref="C1:F1"/>
    <mergeCell ref="C4:Q4"/>
    <mergeCell ref="C6:Q6"/>
    <mergeCell ref="C7:D8"/>
    <mergeCell ref="J1:O1"/>
    <mergeCell ref="G7:I7"/>
    <mergeCell ref="J7:L7"/>
    <mergeCell ref="M7:O7"/>
    <mergeCell ref="P7:Q7"/>
    <mergeCell ref="E8:P8"/>
    <mergeCell ref="C30:D30"/>
    <mergeCell ref="C33:D33"/>
    <mergeCell ref="C34:D34"/>
    <mergeCell ref="C46:D46"/>
    <mergeCell ref="C47:D47"/>
    <mergeCell ref="C10:D10"/>
    <mergeCell ref="C35:D35"/>
    <mergeCell ref="C36:D36"/>
    <mergeCell ref="C37:D37"/>
    <mergeCell ref="C20:D20"/>
    <mergeCell ref="C21:D21"/>
    <mergeCell ref="C22:D22"/>
    <mergeCell ref="C23:D23"/>
    <mergeCell ref="C29:D29"/>
    <mergeCell ref="C24:D24"/>
    <mergeCell ref="C25:D25"/>
    <mergeCell ref="C26:D26"/>
    <mergeCell ref="C27:D27"/>
    <mergeCell ref="C28:D28"/>
    <mergeCell ref="C31:D31"/>
    <mergeCell ref="C32:D32"/>
  </mergeCells>
  <conditionalFormatting sqref="E45:Q45 E9:P9 E61:Q61">
    <cfRule type="cellIs" dxfId="9" priority="38" operator="equal">
      <formula>"jan."</formula>
    </cfRule>
  </conditionalFormatting>
  <conditionalFormatting sqref="Q9">
    <cfRule type="cellIs" dxfId="8"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AJ84"/>
  <sheetViews>
    <sheetView zoomScaleNormal="100" workbookViewId="0"/>
  </sheetViews>
  <sheetFormatPr defaultRowHeight="12.75"/>
  <cols>
    <col min="1" max="1" width="1" style="166" customWidth="1"/>
    <col min="2" max="2" width="2.5703125" style="517" customWidth="1"/>
    <col min="3" max="3" width="0.42578125" style="166" customWidth="1"/>
    <col min="4" max="4" width="33.28515625" style="166" customWidth="1"/>
    <col min="5" max="5" width="0.28515625" style="166" customWidth="1"/>
    <col min="6" max="6" width="6.140625" style="166" customWidth="1"/>
    <col min="7" max="9" width="6" style="166" customWidth="1"/>
    <col min="10" max="10" width="5.5703125" style="166" customWidth="1"/>
    <col min="11" max="12" width="7.42578125" style="166" customWidth="1"/>
    <col min="13" max="13" width="5.42578125" style="166" customWidth="1"/>
    <col min="14" max="14" width="5.5703125" style="166" customWidth="1"/>
    <col min="15" max="15" width="6.42578125" style="166" customWidth="1"/>
    <col min="16" max="17" width="2.5703125" style="993" customWidth="1"/>
    <col min="18" max="208" width="9.140625" style="166"/>
    <col min="209" max="209" width="1" style="166" customWidth="1"/>
    <col min="210" max="210" width="2.5703125" style="166" customWidth="1"/>
    <col min="211" max="211" width="1" style="166" customWidth="1"/>
    <col min="212" max="212" width="20.42578125" style="166" customWidth="1"/>
    <col min="213" max="214" width="0.5703125" style="166" customWidth="1"/>
    <col min="215" max="215" width="5" style="166" customWidth="1"/>
    <col min="216" max="216" width="0.42578125" style="166" customWidth="1"/>
    <col min="217" max="217" width="5" style="166" customWidth="1"/>
    <col min="218" max="218" width="4.28515625" style="166" customWidth="1"/>
    <col min="219" max="219" width="5" style="166" customWidth="1"/>
    <col min="220" max="220" width="4.42578125" style="166" customWidth="1"/>
    <col min="221" max="222" width="5" style="166" customWidth="1"/>
    <col min="223" max="223" width="5.28515625" style="166" customWidth="1"/>
    <col min="224" max="224" width="4.85546875" style="166" customWidth="1"/>
    <col min="225" max="225" width="5" style="166" customWidth="1"/>
    <col min="226" max="226" width="5.28515625" style="166" customWidth="1"/>
    <col min="227" max="227" width="4.140625" style="166" customWidth="1"/>
    <col min="228" max="228" width="5" style="166" customWidth="1"/>
    <col min="229" max="230" width="5.42578125" style="166" customWidth="1"/>
    <col min="231" max="231" width="2.5703125" style="166" customWidth="1"/>
    <col min="232" max="232" width="1" style="166" customWidth="1"/>
    <col min="233" max="234" width="7.5703125" style="166" customWidth="1"/>
    <col min="235" max="235" width="1.85546875" style="166" customWidth="1"/>
    <col min="236" max="249" width="7.5703125" style="166" customWidth="1"/>
    <col min="250" max="464" width="9.140625" style="166"/>
    <col min="465" max="465" width="1" style="166" customWidth="1"/>
    <col min="466" max="466" width="2.5703125" style="166" customWidth="1"/>
    <col min="467" max="467" width="1" style="166" customWidth="1"/>
    <col min="468" max="468" width="20.42578125" style="166" customWidth="1"/>
    <col min="469" max="470" width="0.5703125" style="166" customWidth="1"/>
    <col min="471" max="471" width="5" style="166" customWidth="1"/>
    <col min="472" max="472" width="0.42578125" style="166" customWidth="1"/>
    <col min="473" max="473" width="5" style="166" customWidth="1"/>
    <col min="474" max="474" width="4.28515625" style="166" customWidth="1"/>
    <col min="475" max="475" width="5" style="166" customWidth="1"/>
    <col min="476" max="476" width="4.42578125" style="166" customWidth="1"/>
    <col min="477" max="478" width="5" style="166" customWidth="1"/>
    <col min="479" max="479" width="5.28515625" style="166" customWidth="1"/>
    <col min="480" max="480" width="4.85546875" style="166" customWidth="1"/>
    <col min="481" max="481" width="5" style="166" customWidth="1"/>
    <col min="482" max="482" width="5.28515625" style="166" customWidth="1"/>
    <col min="483" max="483" width="4.140625" style="166" customWidth="1"/>
    <col min="484" max="484" width="5" style="166" customWidth="1"/>
    <col min="485" max="486" width="5.42578125" style="166" customWidth="1"/>
    <col min="487" max="487" width="2.5703125" style="166" customWidth="1"/>
    <col min="488" max="488" width="1" style="166" customWidth="1"/>
    <col min="489" max="490" width="7.5703125" style="166" customWidth="1"/>
    <col min="491" max="491" width="1.85546875" style="166" customWidth="1"/>
    <col min="492" max="505" width="7.5703125" style="166" customWidth="1"/>
    <col min="506" max="720" width="9.140625" style="166"/>
    <col min="721" max="721" width="1" style="166" customWidth="1"/>
    <col min="722" max="722" width="2.5703125" style="166" customWidth="1"/>
    <col min="723" max="723" width="1" style="166" customWidth="1"/>
    <col min="724" max="724" width="20.42578125" style="166" customWidth="1"/>
    <col min="725" max="726" width="0.5703125" style="166" customWidth="1"/>
    <col min="727" max="727" width="5" style="166" customWidth="1"/>
    <col min="728" max="728" width="0.42578125" style="166" customWidth="1"/>
    <col min="729" max="729" width="5" style="166" customWidth="1"/>
    <col min="730" max="730" width="4.28515625" style="166" customWidth="1"/>
    <col min="731" max="731" width="5" style="166" customWidth="1"/>
    <col min="732" max="732" width="4.42578125" style="166" customWidth="1"/>
    <col min="733" max="734" width="5" style="166" customWidth="1"/>
    <col min="735" max="735" width="5.28515625" style="166" customWidth="1"/>
    <col min="736" max="736" width="4.85546875" style="166" customWidth="1"/>
    <col min="737" max="737" width="5" style="166" customWidth="1"/>
    <col min="738" max="738" width="5.28515625" style="166" customWidth="1"/>
    <col min="739" max="739" width="4.140625" style="166" customWidth="1"/>
    <col min="740" max="740" width="5" style="166" customWidth="1"/>
    <col min="741" max="742" width="5.42578125" style="166" customWidth="1"/>
    <col min="743" max="743" width="2.5703125" style="166" customWidth="1"/>
    <col min="744" max="744" width="1" style="166" customWidth="1"/>
    <col min="745" max="746" width="7.5703125" style="166" customWidth="1"/>
    <col min="747" max="747" width="1.85546875" style="166" customWidth="1"/>
    <col min="748" max="761" width="7.5703125" style="166" customWidth="1"/>
    <col min="762" max="976" width="9.140625" style="166"/>
    <col min="977" max="977" width="1" style="166" customWidth="1"/>
    <col min="978" max="978" width="2.5703125" style="166" customWidth="1"/>
    <col min="979" max="979" width="1" style="166" customWidth="1"/>
    <col min="980" max="980" width="20.42578125" style="166" customWidth="1"/>
    <col min="981" max="982" width="0.5703125" style="166" customWidth="1"/>
    <col min="983" max="983" width="5" style="166" customWidth="1"/>
    <col min="984" max="984" width="0.42578125" style="166" customWidth="1"/>
    <col min="985" max="985" width="5" style="166" customWidth="1"/>
    <col min="986" max="986" width="4.28515625" style="166" customWidth="1"/>
    <col min="987" max="987" width="5" style="166" customWidth="1"/>
    <col min="988" max="988" width="4.42578125" style="166" customWidth="1"/>
    <col min="989" max="990" width="5" style="166" customWidth="1"/>
    <col min="991" max="991" width="5.28515625" style="166" customWidth="1"/>
    <col min="992" max="992" width="4.85546875" style="166" customWidth="1"/>
    <col min="993" max="993" width="5" style="166" customWidth="1"/>
    <col min="994" max="994" width="5.28515625" style="166" customWidth="1"/>
    <col min="995" max="995" width="4.140625" style="166" customWidth="1"/>
    <col min="996" max="996" width="5" style="166" customWidth="1"/>
    <col min="997" max="998" width="5.42578125" style="166" customWidth="1"/>
    <col min="999" max="999" width="2.5703125" style="166" customWidth="1"/>
    <col min="1000" max="1000" width="1" style="166" customWidth="1"/>
    <col min="1001" max="1002" width="7.5703125" style="166" customWidth="1"/>
    <col min="1003" max="1003" width="1.85546875" style="166" customWidth="1"/>
    <col min="1004" max="1017" width="7.5703125" style="166" customWidth="1"/>
    <col min="1018" max="1232" width="9.140625" style="166"/>
    <col min="1233" max="1233" width="1" style="166" customWidth="1"/>
    <col min="1234" max="1234" width="2.5703125" style="166" customWidth="1"/>
    <col min="1235" max="1235" width="1" style="166" customWidth="1"/>
    <col min="1236" max="1236" width="20.42578125" style="166" customWidth="1"/>
    <col min="1237" max="1238" width="0.5703125" style="166" customWidth="1"/>
    <col min="1239" max="1239" width="5" style="166" customWidth="1"/>
    <col min="1240" max="1240" width="0.42578125" style="166" customWidth="1"/>
    <col min="1241" max="1241" width="5" style="166" customWidth="1"/>
    <col min="1242" max="1242" width="4.28515625" style="166" customWidth="1"/>
    <col min="1243" max="1243" width="5" style="166" customWidth="1"/>
    <col min="1244" max="1244" width="4.42578125" style="166" customWidth="1"/>
    <col min="1245" max="1246" width="5" style="166" customWidth="1"/>
    <col min="1247" max="1247" width="5.28515625" style="166" customWidth="1"/>
    <col min="1248" max="1248" width="4.85546875" style="166" customWidth="1"/>
    <col min="1249" max="1249" width="5" style="166" customWidth="1"/>
    <col min="1250" max="1250" width="5.28515625" style="166" customWidth="1"/>
    <col min="1251" max="1251" width="4.140625" style="166" customWidth="1"/>
    <col min="1252" max="1252" width="5" style="166" customWidth="1"/>
    <col min="1253" max="1254" width="5.42578125" style="166" customWidth="1"/>
    <col min="1255" max="1255" width="2.5703125" style="166" customWidth="1"/>
    <col min="1256" max="1256" width="1" style="166" customWidth="1"/>
    <col min="1257" max="1258" width="7.5703125" style="166" customWidth="1"/>
    <col min="1259" max="1259" width="1.85546875" style="166" customWidth="1"/>
    <col min="1260" max="1273" width="7.5703125" style="166" customWidth="1"/>
    <col min="1274" max="1488" width="9.140625" style="166"/>
    <col min="1489" max="1489" width="1" style="166" customWidth="1"/>
    <col min="1490" max="1490" width="2.5703125" style="166" customWidth="1"/>
    <col min="1491" max="1491" width="1" style="166" customWidth="1"/>
    <col min="1492" max="1492" width="20.42578125" style="166" customWidth="1"/>
    <col min="1493" max="1494" width="0.5703125" style="166" customWidth="1"/>
    <col min="1495" max="1495" width="5" style="166" customWidth="1"/>
    <col min="1496" max="1496" width="0.42578125" style="166" customWidth="1"/>
    <col min="1497" max="1497" width="5" style="166" customWidth="1"/>
    <col min="1498" max="1498" width="4.28515625" style="166" customWidth="1"/>
    <col min="1499" max="1499" width="5" style="166" customWidth="1"/>
    <col min="1500" max="1500" width="4.42578125" style="166" customWidth="1"/>
    <col min="1501" max="1502" width="5" style="166" customWidth="1"/>
    <col min="1503" max="1503" width="5.28515625" style="166" customWidth="1"/>
    <col min="1504" max="1504" width="4.85546875" style="166" customWidth="1"/>
    <col min="1505" max="1505" width="5" style="166" customWidth="1"/>
    <col min="1506" max="1506" width="5.28515625" style="166" customWidth="1"/>
    <col min="1507" max="1507" width="4.140625" style="166" customWidth="1"/>
    <col min="1508" max="1508" width="5" style="166" customWidth="1"/>
    <col min="1509" max="1510" width="5.42578125" style="166" customWidth="1"/>
    <col min="1511" max="1511" width="2.5703125" style="166" customWidth="1"/>
    <col min="1512" max="1512" width="1" style="166" customWidth="1"/>
    <col min="1513" max="1514" width="7.5703125" style="166" customWidth="1"/>
    <col min="1515" max="1515" width="1.85546875" style="166" customWidth="1"/>
    <col min="1516" max="1529" width="7.5703125" style="166" customWidth="1"/>
    <col min="1530" max="1744" width="9.140625" style="166"/>
    <col min="1745" max="1745" width="1" style="166" customWidth="1"/>
    <col min="1746" max="1746" width="2.5703125" style="166" customWidth="1"/>
    <col min="1747" max="1747" width="1" style="166" customWidth="1"/>
    <col min="1748" max="1748" width="20.42578125" style="166" customWidth="1"/>
    <col min="1749" max="1750" width="0.5703125" style="166" customWidth="1"/>
    <col min="1751" max="1751" width="5" style="166" customWidth="1"/>
    <col min="1752" max="1752" width="0.42578125" style="166" customWidth="1"/>
    <col min="1753" max="1753" width="5" style="166" customWidth="1"/>
    <col min="1754" max="1754" width="4.28515625" style="166" customWidth="1"/>
    <col min="1755" max="1755" width="5" style="166" customWidth="1"/>
    <col min="1756" max="1756" width="4.42578125" style="166" customWidth="1"/>
    <col min="1757" max="1758" width="5" style="166" customWidth="1"/>
    <col min="1759" max="1759" width="5.28515625" style="166" customWidth="1"/>
    <col min="1760" max="1760" width="4.85546875" style="166" customWidth="1"/>
    <col min="1761" max="1761" width="5" style="166" customWidth="1"/>
    <col min="1762" max="1762" width="5.28515625" style="166" customWidth="1"/>
    <col min="1763" max="1763" width="4.140625" style="166" customWidth="1"/>
    <col min="1764" max="1764" width="5" style="166" customWidth="1"/>
    <col min="1765" max="1766" width="5.42578125" style="166" customWidth="1"/>
    <col min="1767" max="1767" width="2.5703125" style="166" customWidth="1"/>
    <col min="1768" max="1768" width="1" style="166" customWidth="1"/>
    <col min="1769" max="1770" width="7.5703125" style="166" customWidth="1"/>
    <col min="1771" max="1771" width="1.85546875" style="166" customWidth="1"/>
    <col min="1772" max="1785" width="7.5703125" style="166" customWidth="1"/>
    <col min="1786" max="2000" width="9.140625" style="166"/>
    <col min="2001" max="2001" width="1" style="166" customWidth="1"/>
    <col min="2002" max="2002" width="2.5703125" style="166" customWidth="1"/>
    <col min="2003" max="2003" width="1" style="166" customWidth="1"/>
    <col min="2004" max="2004" width="20.42578125" style="166" customWidth="1"/>
    <col min="2005" max="2006" width="0.5703125" style="166" customWidth="1"/>
    <col min="2007" max="2007" width="5" style="166" customWidth="1"/>
    <col min="2008" max="2008" width="0.42578125" style="166" customWidth="1"/>
    <col min="2009" max="2009" width="5" style="166" customWidth="1"/>
    <col min="2010" max="2010" width="4.28515625" style="166" customWidth="1"/>
    <col min="2011" max="2011" width="5" style="166" customWidth="1"/>
    <col min="2012" max="2012" width="4.42578125" style="166" customWidth="1"/>
    <col min="2013" max="2014" width="5" style="166" customWidth="1"/>
    <col min="2015" max="2015" width="5.28515625" style="166" customWidth="1"/>
    <col min="2016" max="2016" width="4.85546875" style="166" customWidth="1"/>
    <col min="2017" max="2017" width="5" style="166" customWidth="1"/>
    <col min="2018" max="2018" width="5.28515625" style="166" customWidth="1"/>
    <col min="2019" max="2019" width="4.140625" style="166" customWidth="1"/>
    <col min="2020" max="2020" width="5" style="166" customWidth="1"/>
    <col min="2021" max="2022" width="5.42578125" style="166" customWidth="1"/>
    <col min="2023" max="2023" width="2.5703125" style="166" customWidth="1"/>
    <col min="2024" max="2024" width="1" style="166" customWidth="1"/>
    <col min="2025" max="2026" width="7.5703125" style="166" customWidth="1"/>
    <col min="2027" max="2027" width="1.85546875" style="166" customWidth="1"/>
    <col min="2028" max="2041" width="7.5703125" style="166" customWidth="1"/>
    <col min="2042" max="2256" width="9.140625" style="166"/>
    <col min="2257" max="2257" width="1" style="166" customWidth="1"/>
    <col min="2258" max="2258" width="2.5703125" style="166" customWidth="1"/>
    <col min="2259" max="2259" width="1" style="166" customWidth="1"/>
    <col min="2260" max="2260" width="20.42578125" style="166" customWidth="1"/>
    <col min="2261" max="2262" width="0.5703125" style="166" customWidth="1"/>
    <col min="2263" max="2263" width="5" style="166" customWidth="1"/>
    <col min="2264" max="2264" width="0.42578125" style="166" customWidth="1"/>
    <col min="2265" max="2265" width="5" style="166" customWidth="1"/>
    <col min="2266" max="2266" width="4.28515625" style="166" customWidth="1"/>
    <col min="2267" max="2267" width="5" style="166" customWidth="1"/>
    <col min="2268" max="2268" width="4.42578125" style="166" customWidth="1"/>
    <col min="2269" max="2270" width="5" style="166" customWidth="1"/>
    <col min="2271" max="2271" width="5.28515625" style="166" customWidth="1"/>
    <col min="2272" max="2272" width="4.85546875" style="166" customWidth="1"/>
    <col min="2273" max="2273" width="5" style="166" customWidth="1"/>
    <col min="2274" max="2274" width="5.28515625" style="166" customWidth="1"/>
    <col min="2275" max="2275" width="4.140625" style="166" customWidth="1"/>
    <col min="2276" max="2276" width="5" style="166" customWidth="1"/>
    <col min="2277" max="2278" width="5.42578125" style="166" customWidth="1"/>
    <col min="2279" max="2279" width="2.5703125" style="166" customWidth="1"/>
    <col min="2280" max="2280" width="1" style="166" customWidth="1"/>
    <col min="2281" max="2282" width="7.5703125" style="166" customWidth="1"/>
    <col min="2283" max="2283" width="1.85546875" style="166" customWidth="1"/>
    <col min="2284" max="2297" width="7.5703125" style="166" customWidth="1"/>
    <col min="2298" max="2512" width="9.140625" style="166"/>
    <col min="2513" max="2513" width="1" style="166" customWidth="1"/>
    <col min="2514" max="2514" width="2.5703125" style="166" customWidth="1"/>
    <col min="2515" max="2515" width="1" style="166" customWidth="1"/>
    <col min="2516" max="2516" width="20.42578125" style="166" customWidth="1"/>
    <col min="2517" max="2518" width="0.5703125" style="166" customWidth="1"/>
    <col min="2519" max="2519" width="5" style="166" customWidth="1"/>
    <col min="2520" max="2520" width="0.42578125" style="166" customWidth="1"/>
    <col min="2521" max="2521" width="5" style="166" customWidth="1"/>
    <col min="2522" max="2522" width="4.28515625" style="166" customWidth="1"/>
    <col min="2523" max="2523" width="5" style="166" customWidth="1"/>
    <col min="2524" max="2524" width="4.42578125" style="166" customWidth="1"/>
    <col min="2525" max="2526" width="5" style="166" customWidth="1"/>
    <col min="2527" max="2527" width="5.28515625" style="166" customWidth="1"/>
    <col min="2528" max="2528" width="4.85546875" style="166" customWidth="1"/>
    <col min="2529" max="2529" width="5" style="166" customWidth="1"/>
    <col min="2530" max="2530" width="5.28515625" style="166" customWidth="1"/>
    <col min="2531" max="2531" width="4.140625" style="166" customWidth="1"/>
    <col min="2532" max="2532" width="5" style="166" customWidth="1"/>
    <col min="2533" max="2534" width="5.42578125" style="166" customWidth="1"/>
    <col min="2535" max="2535" width="2.5703125" style="166" customWidth="1"/>
    <col min="2536" max="2536" width="1" style="166" customWidth="1"/>
    <col min="2537" max="2538" width="7.5703125" style="166" customWidth="1"/>
    <col min="2539" max="2539" width="1.85546875" style="166" customWidth="1"/>
    <col min="2540" max="2553" width="7.5703125" style="166" customWidth="1"/>
    <col min="2554" max="2768" width="9.140625" style="166"/>
    <col min="2769" max="2769" width="1" style="166" customWidth="1"/>
    <col min="2770" max="2770" width="2.5703125" style="166" customWidth="1"/>
    <col min="2771" max="2771" width="1" style="166" customWidth="1"/>
    <col min="2772" max="2772" width="20.42578125" style="166" customWidth="1"/>
    <col min="2773" max="2774" width="0.5703125" style="166" customWidth="1"/>
    <col min="2775" max="2775" width="5" style="166" customWidth="1"/>
    <col min="2776" max="2776" width="0.42578125" style="166" customWidth="1"/>
    <col min="2777" max="2777" width="5" style="166" customWidth="1"/>
    <col min="2778" max="2778" width="4.28515625" style="166" customWidth="1"/>
    <col min="2779" max="2779" width="5" style="166" customWidth="1"/>
    <col min="2780" max="2780" width="4.42578125" style="166" customWidth="1"/>
    <col min="2781" max="2782" width="5" style="166" customWidth="1"/>
    <col min="2783" max="2783" width="5.28515625" style="166" customWidth="1"/>
    <col min="2784" max="2784" width="4.85546875" style="166" customWidth="1"/>
    <col min="2785" max="2785" width="5" style="166" customWidth="1"/>
    <col min="2786" max="2786" width="5.28515625" style="166" customWidth="1"/>
    <col min="2787" max="2787" width="4.140625" style="166" customWidth="1"/>
    <col min="2788" max="2788" width="5" style="166" customWidth="1"/>
    <col min="2789" max="2790" width="5.42578125" style="166" customWidth="1"/>
    <col min="2791" max="2791" width="2.5703125" style="166" customWidth="1"/>
    <col min="2792" max="2792" width="1" style="166" customWidth="1"/>
    <col min="2793" max="2794" width="7.5703125" style="166" customWidth="1"/>
    <col min="2795" max="2795" width="1.85546875" style="166" customWidth="1"/>
    <col min="2796" max="2809" width="7.5703125" style="166" customWidth="1"/>
    <col min="2810" max="3024" width="9.140625" style="166"/>
    <col min="3025" max="3025" width="1" style="166" customWidth="1"/>
    <col min="3026" max="3026" width="2.5703125" style="166" customWidth="1"/>
    <col min="3027" max="3027" width="1" style="166" customWidth="1"/>
    <col min="3028" max="3028" width="20.42578125" style="166" customWidth="1"/>
    <col min="3029" max="3030" width="0.5703125" style="166" customWidth="1"/>
    <col min="3031" max="3031" width="5" style="166" customWidth="1"/>
    <col min="3032" max="3032" width="0.42578125" style="166" customWidth="1"/>
    <col min="3033" max="3033" width="5" style="166" customWidth="1"/>
    <col min="3034" max="3034" width="4.28515625" style="166" customWidth="1"/>
    <col min="3035" max="3035" width="5" style="166" customWidth="1"/>
    <col min="3036" max="3036" width="4.42578125" style="166" customWidth="1"/>
    <col min="3037" max="3038" width="5" style="166" customWidth="1"/>
    <col min="3039" max="3039" width="5.28515625" style="166" customWidth="1"/>
    <col min="3040" max="3040" width="4.85546875" style="166" customWidth="1"/>
    <col min="3041" max="3041" width="5" style="166" customWidth="1"/>
    <col min="3042" max="3042" width="5.28515625" style="166" customWidth="1"/>
    <col min="3043" max="3043" width="4.140625" style="166" customWidth="1"/>
    <col min="3044" max="3044" width="5" style="166" customWidth="1"/>
    <col min="3045" max="3046" width="5.42578125" style="166" customWidth="1"/>
    <col min="3047" max="3047" width="2.5703125" style="166" customWidth="1"/>
    <col min="3048" max="3048" width="1" style="166" customWidth="1"/>
    <col min="3049" max="3050" width="7.5703125" style="166" customWidth="1"/>
    <col min="3051" max="3051" width="1.85546875" style="166" customWidth="1"/>
    <col min="3052" max="3065" width="7.5703125" style="166" customWidth="1"/>
    <col min="3066" max="3280" width="9.140625" style="166"/>
    <col min="3281" max="3281" width="1" style="166" customWidth="1"/>
    <col min="3282" max="3282" width="2.5703125" style="166" customWidth="1"/>
    <col min="3283" max="3283" width="1" style="166" customWidth="1"/>
    <col min="3284" max="3284" width="20.42578125" style="166" customWidth="1"/>
    <col min="3285" max="3286" width="0.5703125" style="166" customWidth="1"/>
    <col min="3287" max="3287" width="5" style="166" customWidth="1"/>
    <col min="3288" max="3288" width="0.42578125" style="166" customWidth="1"/>
    <col min="3289" max="3289" width="5" style="166" customWidth="1"/>
    <col min="3290" max="3290" width="4.28515625" style="166" customWidth="1"/>
    <col min="3291" max="3291" width="5" style="166" customWidth="1"/>
    <col min="3292" max="3292" width="4.42578125" style="166" customWidth="1"/>
    <col min="3293" max="3294" width="5" style="166" customWidth="1"/>
    <col min="3295" max="3295" width="5.28515625" style="166" customWidth="1"/>
    <col min="3296" max="3296" width="4.85546875" style="166" customWidth="1"/>
    <col min="3297" max="3297" width="5" style="166" customWidth="1"/>
    <col min="3298" max="3298" width="5.28515625" style="166" customWidth="1"/>
    <col min="3299" max="3299" width="4.140625" style="166" customWidth="1"/>
    <col min="3300" max="3300" width="5" style="166" customWidth="1"/>
    <col min="3301" max="3302" width="5.42578125" style="166" customWidth="1"/>
    <col min="3303" max="3303" width="2.5703125" style="166" customWidth="1"/>
    <col min="3304" max="3304" width="1" style="166" customWidth="1"/>
    <col min="3305" max="3306" width="7.5703125" style="166" customWidth="1"/>
    <col min="3307" max="3307" width="1.85546875" style="166" customWidth="1"/>
    <col min="3308" max="3321" width="7.5703125" style="166" customWidth="1"/>
    <col min="3322" max="3536" width="9.140625" style="166"/>
    <col min="3537" max="3537" width="1" style="166" customWidth="1"/>
    <col min="3538" max="3538" width="2.5703125" style="166" customWidth="1"/>
    <col min="3539" max="3539" width="1" style="166" customWidth="1"/>
    <col min="3540" max="3540" width="20.42578125" style="166" customWidth="1"/>
    <col min="3541" max="3542" width="0.5703125" style="166" customWidth="1"/>
    <col min="3543" max="3543" width="5" style="166" customWidth="1"/>
    <col min="3544" max="3544" width="0.42578125" style="166" customWidth="1"/>
    <col min="3545" max="3545" width="5" style="166" customWidth="1"/>
    <col min="3546" max="3546" width="4.28515625" style="166" customWidth="1"/>
    <col min="3547" max="3547" width="5" style="166" customWidth="1"/>
    <col min="3548" max="3548" width="4.42578125" style="166" customWidth="1"/>
    <col min="3549" max="3550" width="5" style="166" customWidth="1"/>
    <col min="3551" max="3551" width="5.28515625" style="166" customWidth="1"/>
    <col min="3552" max="3552" width="4.85546875" style="166" customWidth="1"/>
    <col min="3553" max="3553" width="5" style="166" customWidth="1"/>
    <col min="3554" max="3554" width="5.28515625" style="166" customWidth="1"/>
    <col min="3555" max="3555" width="4.140625" style="166" customWidth="1"/>
    <col min="3556" max="3556" width="5" style="166" customWidth="1"/>
    <col min="3557" max="3558" width="5.42578125" style="166" customWidth="1"/>
    <col min="3559" max="3559" width="2.5703125" style="166" customWidth="1"/>
    <col min="3560" max="3560" width="1" style="166" customWidth="1"/>
    <col min="3561" max="3562" width="7.5703125" style="166" customWidth="1"/>
    <col min="3563" max="3563" width="1.85546875" style="166" customWidth="1"/>
    <col min="3564" max="3577" width="7.5703125" style="166" customWidth="1"/>
    <col min="3578" max="3792" width="9.140625" style="166"/>
    <col min="3793" max="3793" width="1" style="166" customWidth="1"/>
    <col min="3794" max="3794" width="2.5703125" style="166" customWidth="1"/>
    <col min="3795" max="3795" width="1" style="166" customWidth="1"/>
    <col min="3796" max="3796" width="20.42578125" style="166" customWidth="1"/>
    <col min="3797" max="3798" width="0.5703125" style="166" customWidth="1"/>
    <col min="3799" max="3799" width="5" style="166" customWidth="1"/>
    <col min="3800" max="3800" width="0.42578125" style="166" customWidth="1"/>
    <col min="3801" max="3801" width="5" style="166" customWidth="1"/>
    <col min="3802" max="3802" width="4.28515625" style="166" customWidth="1"/>
    <col min="3803" max="3803" width="5" style="166" customWidth="1"/>
    <col min="3804" max="3804" width="4.42578125" style="166" customWidth="1"/>
    <col min="3805" max="3806" width="5" style="166" customWidth="1"/>
    <col min="3807" max="3807" width="5.28515625" style="166" customWidth="1"/>
    <col min="3808" max="3808" width="4.85546875" style="166" customWidth="1"/>
    <col min="3809" max="3809" width="5" style="166" customWidth="1"/>
    <col min="3810" max="3810" width="5.28515625" style="166" customWidth="1"/>
    <col min="3811" max="3811" width="4.140625" style="166" customWidth="1"/>
    <col min="3812" max="3812" width="5" style="166" customWidth="1"/>
    <col min="3813" max="3814" width="5.42578125" style="166" customWidth="1"/>
    <col min="3815" max="3815" width="2.5703125" style="166" customWidth="1"/>
    <col min="3816" max="3816" width="1" style="166" customWidth="1"/>
    <col min="3817" max="3818" width="7.5703125" style="166" customWidth="1"/>
    <col min="3819" max="3819" width="1.85546875" style="166" customWidth="1"/>
    <col min="3820" max="3833" width="7.5703125" style="166" customWidth="1"/>
    <col min="3834" max="4048" width="9.140625" style="166"/>
    <col min="4049" max="4049" width="1" style="166" customWidth="1"/>
    <col min="4050" max="4050" width="2.5703125" style="166" customWidth="1"/>
    <col min="4051" max="4051" width="1" style="166" customWidth="1"/>
    <col min="4052" max="4052" width="20.42578125" style="166" customWidth="1"/>
    <col min="4053" max="4054" width="0.5703125" style="166" customWidth="1"/>
    <col min="4055" max="4055" width="5" style="166" customWidth="1"/>
    <col min="4056" max="4056" width="0.42578125" style="166" customWidth="1"/>
    <col min="4057" max="4057" width="5" style="166" customWidth="1"/>
    <col min="4058" max="4058" width="4.28515625" style="166" customWidth="1"/>
    <col min="4059" max="4059" width="5" style="166" customWidth="1"/>
    <col min="4060" max="4060" width="4.42578125" style="166" customWidth="1"/>
    <col min="4061" max="4062" width="5" style="166" customWidth="1"/>
    <col min="4063" max="4063" width="5.28515625" style="166" customWidth="1"/>
    <col min="4064" max="4064" width="4.85546875" style="166" customWidth="1"/>
    <col min="4065" max="4065" width="5" style="166" customWidth="1"/>
    <col min="4066" max="4066" width="5.28515625" style="166" customWidth="1"/>
    <col min="4067" max="4067" width="4.140625" style="166" customWidth="1"/>
    <col min="4068" max="4068" width="5" style="166" customWidth="1"/>
    <col min="4069" max="4070" width="5.42578125" style="166" customWidth="1"/>
    <col min="4071" max="4071" width="2.5703125" style="166" customWidth="1"/>
    <col min="4072" max="4072" width="1" style="166" customWidth="1"/>
    <col min="4073" max="4074" width="7.5703125" style="166" customWidth="1"/>
    <col min="4075" max="4075" width="1.85546875" style="166" customWidth="1"/>
    <col min="4076" max="4089" width="7.5703125" style="166" customWidth="1"/>
    <col min="4090" max="4304" width="9.140625" style="166"/>
    <col min="4305" max="4305" width="1" style="166" customWidth="1"/>
    <col min="4306" max="4306" width="2.5703125" style="166" customWidth="1"/>
    <col min="4307" max="4307" width="1" style="166" customWidth="1"/>
    <col min="4308" max="4308" width="20.42578125" style="166" customWidth="1"/>
    <col min="4309" max="4310" width="0.5703125" style="166" customWidth="1"/>
    <col min="4311" max="4311" width="5" style="166" customWidth="1"/>
    <col min="4312" max="4312" width="0.42578125" style="166" customWidth="1"/>
    <col min="4313" max="4313" width="5" style="166" customWidth="1"/>
    <col min="4314" max="4314" width="4.28515625" style="166" customWidth="1"/>
    <col min="4315" max="4315" width="5" style="166" customWidth="1"/>
    <col min="4316" max="4316" width="4.42578125" style="166" customWidth="1"/>
    <col min="4317" max="4318" width="5" style="166" customWidth="1"/>
    <col min="4319" max="4319" width="5.28515625" style="166" customWidth="1"/>
    <col min="4320" max="4320" width="4.85546875" style="166" customWidth="1"/>
    <col min="4321" max="4321" width="5" style="166" customWidth="1"/>
    <col min="4322" max="4322" width="5.28515625" style="166" customWidth="1"/>
    <col min="4323" max="4323" width="4.140625" style="166" customWidth="1"/>
    <col min="4324" max="4324" width="5" style="166" customWidth="1"/>
    <col min="4325" max="4326" width="5.42578125" style="166" customWidth="1"/>
    <col min="4327" max="4327" width="2.5703125" style="166" customWidth="1"/>
    <col min="4328" max="4328" width="1" style="166" customWidth="1"/>
    <col min="4329" max="4330" width="7.5703125" style="166" customWidth="1"/>
    <col min="4331" max="4331" width="1.85546875" style="166" customWidth="1"/>
    <col min="4332" max="4345" width="7.5703125" style="166" customWidth="1"/>
    <col min="4346" max="4560" width="9.140625" style="166"/>
    <col min="4561" max="4561" width="1" style="166" customWidth="1"/>
    <col min="4562" max="4562" width="2.5703125" style="166" customWidth="1"/>
    <col min="4563" max="4563" width="1" style="166" customWidth="1"/>
    <col min="4564" max="4564" width="20.42578125" style="166" customWidth="1"/>
    <col min="4565" max="4566" width="0.5703125" style="166" customWidth="1"/>
    <col min="4567" max="4567" width="5" style="166" customWidth="1"/>
    <col min="4568" max="4568" width="0.42578125" style="166" customWidth="1"/>
    <col min="4569" max="4569" width="5" style="166" customWidth="1"/>
    <col min="4570" max="4570" width="4.28515625" style="166" customWidth="1"/>
    <col min="4571" max="4571" width="5" style="166" customWidth="1"/>
    <col min="4572" max="4572" width="4.42578125" style="166" customWidth="1"/>
    <col min="4573" max="4574" width="5" style="166" customWidth="1"/>
    <col min="4575" max="4575" width="5.28515625" style="166" customWidth="1"/>
    <col min="4576" max="4576" width="4.85546875" style="166" customWidth="1"/>
    <col min="4577" max="4577" width="5" style="166" customWidth="1"/>
    <col min="4578" max="4578" width="5.28515625" style="166" customWidth="1"/>
    <col min="4579" max="4579" width="4.140625" style="166" customWidth="1"/>
    <col min="4580" max="4580" width="5" style="166" customWidth="1"/>
    <col min="4581" max="4582" width="5.42578125" style="166" customWidth="1"/>
    <col min="4583" max="4583" width="2.5703125" style="166" customWidth="1"/>
    <col min="4584" max="4584" width="1" style="166" customWidth="1"/>
    <col min="4585" max="4586" width="7.5703125" style="166" customWidth="1"/>
    <col min="4587" max="4587" width="1.85546875" style="166" customWidth="1"/>
    <col min="4588" max="4601" width="7.5703125" style="166" customWidth="1"/>
    <col min="4602" max="4816" width="9.140625" style="166"/>
    <col min="4817" max="4817" width="1" style="166" customWidth="1"/>
    <col min="4818" max="4818" width="2.5703125" style="166" customWidth="1"/>
    <col min="4819" max="4819" width="1" style="166" customWidth="1"/>
    <col min="4820" max="4820" width="20.42578125" style="166" customWidth="1"/>
    <col min="4821" max="4822" width="0.5703125" style="166" customWidth="1"/>
    <col min="4823" max="4823" width="5" style="166" customWidth="1"/>
    <col min="4824" max="4824" width="0.42578125" style="166" customWidth="1"/>
    <col min="4825" max="4825" width="5" style="166" customWidth="1"/>
    <col min="4826" max="4826" width="4.28515625" style="166" customWidth="1"/>
    <col min="4827" max="4827" width="5" style="166" customWidth="1"/>
    <col min="4828" max="4828" width="4.42578125" style="166" customWidth="1"/>
    <col min="4829" max="4830" width="5" style="166" customWidth="1"/>
    <col min="4831" max="4831" width="5.28515625" style="166" customWidth="1"/>
    <col min="4832" max="4832" width="4.85546875" style="166" customWidth="1"/>
    <col min="4833" max="4833" width="5" style="166" customWidth="1"/>
    <col min="4834" max="4834" width="5.28515625" style="166" customWidth="1"/>
    <col min="4835" max="4835" width="4.140625" style="166" customWidth="1"/>
    <col min="4836" max="4836" width="5" style="166" customWidth="1"/>
    <col min="4837" max="4838" width="5.42578125" style="166" customWidth="1"/>
    <col min="4839" max="4839" width="2.5703125" style="166" customWidth="1"/>
    <col min="4840" max="4840" width="1" style="166" customWidth="1"/>
    <col min="4841" max="4842" width="7.5703125" style="166" customWidth="1"/>
    <col min="4843" max="4843" width="1.85546875" style="166" customWidth="1"/>
    <col min="4844" max="4857" width="7.5703125" style="166" customWidth="1"/>
    <col min="4858" max="5072" width="9.140625" style="166"/>
    <col min="5073" max="5073" width="1" style="166" customWidth="1"/>
    <col min="5074" max="5074" width="2.5703125" style="166" customWidth="1"/>
    <col min="5075" max="5075" width="1" style="166" customWidth="1"/>
    <col min="5076" max="5076" width="20.42578125" style="166" customWidth="1"/>
    <col min="5077" max="5078" width="0.5703125" style="166" customWidth="1"/>
    <col min="5079" max="5079" width="5" style="166" customWidth="1"/>
    <col min="5080" max="5080" width="0.42578125" style="166" customWidth="1"/>
    <col min="5081" max="5081" width="5" style="166" customWidth="1"/>
    <col min="5082" max="5082" width="4.28515625" style="166" customWidth="1"/>
    <col min="5083" max="5083" width="5" style="166" customWidth="1"/>
    <col min="5084" max="5084" width="4.42578125" style="166" customWidth="1"/>
    <col min="5085" max="5086" width="5" style="166" customWidth="1"/>
    <col min="5087" max="5087" width="5.28515625" style="166" customWidth="1"/>
    <col min="5088" max="5088" width="4.85546875" style="166" customWidth="1"/>
    <col min="5089" max="5089" width="5" style="166" customWidth="1"/>
    <col min="5090" max="5090" width="5.28515625" style="166" customWidth="1"/>
    <col min="5091" max="5091" width="4.140625" style="166" customWidth="1"/>
    <col min="5092" max="5092" width="5" style="166" customWidth="1"/>
    <col min="5093" max="5094" width="5.42578125" style="166" customWidth="1"/>
    <col min="5095" max="5095" width="2.5703125" style="166" customWidth="1"/>
    <col min="5096" max="5096" width="1" style="166" customWidth="1"/>
    <col min="5097" max="5098" width="7.5703125" style="166" customWidth="1"/>
    <col min="5099" max="5099" width="1.85546875" style="166" customWidth="1"/>
    <col min="5100" max="5113" width="7.5703125" style="166" customWidth="1"/>
    <col min="5114" max="5328" width="9.140625" style="166"/>
    <col min="5329" max="5329" width="1" style="166" customWidth="1"/>
    <col min="5330" max="5330" width="2.5703125" style="166" customWidth="1"/>
    <col min="5331" max="5331" width="1" style="166" customWidth="1"/>
    <col min="5332" max="5332" width="20.42578125" style="166" customWidth="1"/>
    <col min="5333" max="5334" width="0.5703125" style="166" customWidth="1"/>
    <col min="5335" max="5335" width="5" style="166" customWidth="1"/>
    <col min="5336" max="5336" width="0.42578125" style="166" customWidth="1"/>
    <col min="5337" max="5337" width="5" style="166" customWidth="1"/>
    <col min="5338" max="5338" width="4.28515625" style="166" customWidth="1"/>
    <col min="5339" max="5339" width="5" style="166" customWidth="1"/>
    <col min="5340" max="5340" width="4.42578125" style="166" customWidth="1"/>
    <col min="5341" max="5342" width="5" style="166" customWidth="1"/>
    <col min="5343" max="5343" width="5.28515625" style="166" customWidth="1"/>
    <col min="5344" max="5344" width="4.85546875" style="166" customWidth="1"/>
    <col min="5345" max="5345" width="5" style="166" customWidth="1"/>
    <col min="5346" max="5346" width="5.28515625" style="166" customWidth="1"/>
    <col min="5347" max="5347" width="4.140625" style="166" customWidth="1"/>
    <col min="5348" max="5348" width="5" style="166" customWidth="1"/>
    <col min="5349" max="5350" width="5.42578125" style="166" customWidth="1"/>
    <col min="5351" max="5351" width="2.5703125" style="166" customWidth="1"/>
    <col min="5352" max="5352" width="1" style="166" customWidth="1"/>
    <col min="5353" max="5354" width="7.5703125" style="166" customWidth="1"/>
    <col min="5355" max="5355" width="1.85546875" style="166" customWidth="1"/>
    <col min="5356" max="5369" width="7.5703125" style="166" customWidth="1"/>
    <col min="5370" max="5584" width="9.140625" style="166"/>
    <col min="5585" max="5585" width="1" style="166" customWidth="1"/>
    <col min="5586" max="5586" width="2.5703125" style="166" customWidth="1"/>
    <col min="5587" max="5587" width="1" style="166" customWidth="1"/>
    <col min="5588" max="5588" width="20.42578125" style="166" customWidth="1"/>
    <col min="5589" max="5590" width="0.5703125" style="166" customWidth="1"/>
    <col min="5591" max="5591" width="5" style="166" customWidth="1"/>
    <col min="5592" max="5592" width="0.42578125" style="166" customWidth="1"/>
    <col min="5593" max="5593" width="5" style="166" customWidth="1"/>
    <col min="5594" max="5594" width="4.28515625" style="166" customWidth="1"/>
    <col min="5595" max="5595" width="5" style="166" customWidth="1"/>
    <col min="5596" max="5596" width="4.42578125" style="166" customWidth="1"/>
    <col min="5597" max="5598" width="5" style="166" customWidth="1"/>
    <col min="5599" max="5599" width="5.28515625" style="166" customWidth="1"/>
    <col min="5600" max="5600" width="4.85546875" style="166" customWidth="1"/>
    <col min="5601" max="5601" width="5" style="166" customWidth="1"/>
    <col min="5602" max="5602" width="5.28515625" style="166" customWidth="1"/>
    <col min="5603" max="5603" width="4.140625" style="166" customWidth="1"/>
    <col min="5604" max="5604" width="5" style="166" customWidth="1"/>
    <col min="5605" max="5606" width="5.42578125" style="166" customWidth="1"/>
    <col min="5607" max="5607" width="2.5703125" style="166" customWidth="1"/>
    <col min="5608" max="5608" width="1" style="166" customWidth="1"/>
    <col min="5609" max="5610" width="7.5703125" style="166" customWidth="1"/>
    <col min="5611" max="5611" width="1.85546875" style="166" customWidth="1"/>
    <col min="5612" max="5625" width="7.5703125" style="166" customWidth="1"/>
    <col min="5626" max="5840" width="9.140625" style="166"/>
    <col min="5841" max="5841" width="1" style="166" customWidth="1"/>
    <col min="5842" max="5842" width="2.5703125" style="166" customWidth="1"/>
    <col min="5843" max="5843" width="1" style="166" customWidth="1"/>
    <col min="5844" max="5844" width="20.42578125" style="166" customWidth="1"/>
    <col min="5845" max="5846" width="0.5703125" style="166" customWidth="1"/>
    <col min="5847" max="5847" width="5" style="166" customWidth="1"/>
    <col min="5848" max="5848" width="0.42578125" style="166" customWidth="1"/>
    <col min="5849" max="5849" width="5" style="166" customWidth="1"/>
    <col min="5850" max="5850" width="4.28515625" style="166" customWidth="1"/>
    <col min="5851" max="5851" width="5" style="166" customWidth="1"/>
    <col min="5852" max="5852" width="4.42578125" style="166" customWidth="1"/>
    <col min="5853" max="5854" width="5" style="166" customWidth="1"/>
    <col min="5855" max="5855" width="5.28515625" style="166" customWidth="1"/>
    <col min="5856" max="5856" width="4.85546875" style="166" customWidth="1"/>
    <col min="5857" max="5857" width="5" style="166" customWidth="1"/>
    <col min="5858" max="5858" width="5.28515625" style="166" customWidth="1"/>
    <col min="5859" max="5859" width="4.140625" style="166" customWidth="1"/>
    <col min="5860" max="5860" width="5" style="166" customWidth="1"/>
    <col min="5861" max="5862" width="5.42578125" style="166" customWidth="1"/>
    <col min="5863" max="5863" width="2.5703125" style="166" customWidth="1"/>
    <col min="5864" max="5864" width="1" style="166" customWidth="1"/>
    <col min="5865" max="5866" width="7.5703125" style="166" customWidth="1"/>
    <col min="5867" max="5867" width="1.85546875" style="166" customWidth="1"/>
    <col min="5868" max="5881" width="7.5703125" style="166" customWidth="1"/>
    <col min="5882" max="6096" width="9.140625" style="166"/>
    <col min="6097" max="6097" width="1" style="166" customWidth="1"/>
    <col min="6098" max="6098" width="2.5703125" style="166" customWidth="1"/>
    <col min="6099" max="6099" width="1" style="166" customWidth="1"/>
    <col min="6100" max="6100" width="20.42578125" style="166" customWidth="1"/>
    <col min="6101" max="6102" width="0.5703125" style="166" customWidth="1"/>
    <col min="6103" max="6103" width="5" style="166" customWidth="1"/>
    <col min="6104" max="6104" width="0.42578125" style="166" customWidth="1"/>
    <col min="6105" max="6105" width="5" style="166" customWidth="1"/>
    <col min="6106" max="6106" width="4.28515625" style="166" customWidth="1"/>
    <col min="6107" max="6107" width="5" style="166" customWidth="1"/>
    <col min="6108" max="6108" width="4.42578125" style="166" customWidth="1"/>
    <col min="6109" max="6110" width="5" style="166" customWidth="1"/>
    <col min="6111" max="6111" width="5.28515625" style="166" customWidth="1"/>
    <col min="6112" max="6112" width="4.85546875" style="166" customWidth="1"/>
    <col min="6113" max="6113" width="5" style="166" customWidth="1"/>
    <col min="6114" max="6114" width="5.28515625" style="166" customWidth="1"/>
    <col min="6115" max="6115" width="4.140625" style="166" customWidth="1"/>
    <col min="6116" max="6116" width="5" style="166" customWidth="1"/>
    <col min="6117" max="6118" width="5.42578125" style="166" customWidth="1"/>
    <col min="6119" max="6119" width="2.5703125" style="166" customWidth="1"/>
    <col min="6120" max="6120" width="1" style="166" customWidth="1"/>
    <col min="6121" max="6122" width="7.5703125" style="166" customWidth="1"/>
    <col min="6123" max="6123" width="1.85546875" style="166" customWidth="1"/>
    <col min="6124" max="6137" width="7.5703125" style="166" customWidth="1"/>
    <col min="6138" max="6352" width="9.140625" style="166"/>
    <col min="6353" max="6353" width="1" style="166" customWidth="1"/>
    <col min="6354" max="6354" width="2.5703125" style="166" customWidth="1"/>
    <col min="6355" max="6355" width="1" style="166" customWidth="1"/>
    <col min="6356" max="6356" width="20.42578125" style="166" customWidth="1"/>
    <col min="6357" max="6358" width="0.5703125" style="166" customWidth="1"/>
    <col min="6359" max="6359" width="5" style="166" customWidth="1"/>
    <col min="6360" max="6360" width="0.42578125" style="166" customWidth="1"/>
    <col min="6361" max="6361" width="5" style="166" customWidth="1"/>
    <col min="6362" max="6362" width="4.28515625" style="166" customWidth="1"/>
    <col min="6363" max="6363" width="5" style="166" customWidth="1"/>
    <col min="6364" max="6364" width="4.42578125" style="166" customWidth="1"/>
    <col min="6365" max="6366" width="5" style="166" customWidth="1"/>
    <col min="6367" max="6367" width="5.28515625" style="166" customWidth="1"/>
    <col min="6368" max="6368" width="4.85546875" style="166" customWidth="1"/>
    <col min="6369" max="6369" width="5" style="166" customWidth="1"/>
    <col min="6370" max="6370" width="5.28515625" style="166" customWidth="1"/>
    <col min="6371" max="6371" width="4.140625" style="166" customWidth="1"/>
    <col min="6372" max="6372" width="5" style="166" customWidth="1"/>
    <col min="6373" max="6374" width="5.42578125" style="166" customWidth="1"/>
    <col min="6375" max="6375" width="2.5703125" style="166" customWidth="1"/>
    <col min="6376" max="6376" width="1" style="166" customWidth="1"/>
    <col min="6377" max="6378" width="7.5703125" style="166" customWidth="1"/>
    <col min="6379" max="6379" width="1.85546875" style="166" customWidth="1"/>
    <col min="6380" max="6393" width="7.5703125" style="166" customWidth="1"/>
    <col min="6394" max="6608" width="9.140625" style="166"/>
    <col min="6609" max="6609" width="1" style="166" customWidth="1"/>
    <col min="6610" max="6610" width="2.5703125" style="166" customWidth="1"/>
    <col min="6611" max="6611" width="1" style="166" customWidth="1"/>
    <col min="6612" max="6612" width="20.42578125" style="166" customWidth="1"/>
    <col min="6613" max="6614" width="0.5703125" style="166" customWidth="1"/>
    <col min="6615" max="6615" width="5" style="166" customWidth="1"/>
    <col min="6616" max="6616" width="0.42578125" style="166" customWidth="1"/>
    <col min="6617" max="6617" width="5" style="166" customWidth="1"/>
    <col min="6618" max="6618" width="4.28515625" style="166" customWidth="1"/>
    <col min="6619" max="6619" width="5" style="166" customWidth="1"/>
    <col min="6620" max="6620" width="4.42578125" style="166" customWidth="1"/>
    <col min="6621" max="6622" width="5" style="166" customWidth="1"/>
    <col min="6623" max="6623" width="5.28515625" style="166" customWidth="1"/>
    <col min="6624" max="6624" width="4.85546875" style="166" customWidth="1"/>
    <col min="6625" max="6625" width="5" style="166" customWidth="1"/>
    <col min="6626" max="6626" width="5.28515625" style="166" customWidth="1"/>
    <col min="6627" max="6627" width="4.140625" style="166" customWidth="1"/>
    <col min="6628" max="6628" width="5" style="166" customWidth="1"/>
    <col min="6629" max="6630" width="5.42578125" style="166" customWidth="1"/>
    <col min="6631" max="6631" width="2.5703125" style="166" customWidth="1"/>
    <col min="6632" max="6632" width="1" style="166" customWidth="1"/>
    <col min="6633" max="6634" width="7.5703125" style="166" customWidth="1"/>
    <col min="6635" max="6635" width="1.85546875" style="166" customWidth="1"/>
    <col min="6636" max="6649" width="7.5703125" style="166" customWidth="1"/>
    <col min="6650" max="6864" width="9.140625" style="166"/>
    <col min="6865" max="6865" width="1" style="166" customWidth="1"/>
    <col min="6866" max="6866" width="2.5703125" style="166" customWidth="1"/>
    <col min="6867" max="6867" width="1" style="166" customWidth="1"/>
    <col min="6868" max="6868" width="20.42578125" style="166" customWidth="1"/>
    <col min="6869" max="6870" width="0.5703125" style="166" customWidth="1"/>
    <col min="6871" max="6871" width="5" style="166" customWidth="1"/>
    <col min="6872" max="6872" width="0.42578125" style="166" customWidth="1"/>
    <col min="6873" max="6873" width="5" style="166" customWidth="1"/>
    <col min="6874" max="6874" width="4.28515625" style="166" customWidth="1"/>
    <col min="6875" max="6875" width="5" style="166" customWidth="1"/>
    <col min="6876" max="6876" width="4.42578125" style="166" customWidth="1"/>
    <col min="6877" max="6878" width="5" style="166" customWidth="1"/>
    <col min="6879" max="6879" width="5.28515625" style="166" customWidth="1"/>
    <col min="6880" max="6880" width="4.85546875" style="166" customWidth="1"/>
    <col min="6881" max="6881" width="5" style="166" customWidth="1"/>
    <col min="6882" max="6882" width="5.28515625" style="166" customWidth="1"/>
    <col min="6883" max="6883" width="4.140625" style="166" customWidth="1"/>
    <col min="6884" max="6884" width="5" style="166" customWidth="1"/>
    <col min="6885" max="6886" width="5.42578125" style="166" customWidth="1"/>
    <col min="6887" max="6887" width="2.5703125" style="166" customWidth="1"/>
    <col min="6888" max="6888" width="1" style="166" customWidth="1"/>
    <col min="6889" max="6890" width="7.5703125" style="166" customWidth="1"/>
    <col min="6891" max="6891" width="1.85546875" style="166" customWidth="1"/>
    <col min="6892" max="6905" width="7.5703125" style="166" customWidth="1"/>
    <col min="6906" max="7120" width="9.140625" style="166"/>
    <col min="7121" max="7121" width="1" style="166" customWidth="1"/>
    <col min="7122" max="7122" width="2.5703125" style="166" customWidth="1"/>
    <col min="7123" max="7123" width="1" style="166" customWidth="1"/>
    <col min="7124" max="7124" width="20.42578125" style="166" customWidth="1"/>
    <col min="7125" max="7126" width="0.5703125" style="166" customWidth="1"/>
    <col min="7127" max="7127" width="5" style="166" customWidth="1"/>
    <col min="7128" max="7128" width="0.42578125" style="166" customWidth="1"/>
    <col min="7129" max="7129" width="5" style="166" customWidth="1"/>
    <col min="7130" max="7130" width="4.28515625" style="166" customWidth="1"/>
    <col min="7131" max="7131" width="5" style="166" customWidth="1"/>
    <col min="7132" max="7132" width="4.42578125" style="166" customWidth="1"/>
    <col min="7133" max="7134" width="5" style="166" customWidth="1"/>
    <col min="7135" max="7135" width="5.28515625" style="166" customWidth="1"/>
    <col min="7136" max="7136" width="4.85546875" style="166" customWidth="1"/>
    <col min="7137" max="7137" width="5" style="166" customWidth="1"/>
    <col min="7138" max="7138" width="5.28515625" style="166" customWidth="1"/>
    <col min="7139" max="7139" width="4.140625" style="166" customWidth="1"/>
    <col min="7140" max="7140" width="5" style="166" customWidth="1"/>
    <col min="7141" max="7142" width="5.42578125" style="166" customWidth="1"/>
    <col min="7143" max="7143" width="2.5703125" style="166" customWidth="1"/>
    <col min="7144" max="7144" width="1" style="166" customWidth="1"/>
    <col min="7145" max="7146" width="7.5703125" style="166" customWidth="1"/>
    <col min="7147" max="7147" width="1.85546875" style="166" customWidth="1"/>
    <col min="7148" max="7161" width="7.5703125" style="166" customWidth="1"/>
    <col min="7162" max="7376" width="9.140625" style="166"/>
    <col min="7377" max="7377" width="1" style="166" customWidth="1"/>
    <col min="7378" max="7378" width="2.5703125" style="166" customWidth="1"/>
    <col min="7379" max="7379" width="1" style="166" customWidth="1"/>
    <col min="7380" max="7380" width="20.42578125" style="166" customWidth="1"/>
    <col min="7381" max="7382" width="0.5703125" style="166" customWidth="1"/>
    <col min="7383" max="7383" width="5" style="166" customWidth="1"/>
    <col min="7384" max="7384" width="0.42578125" style="166" customWidth="1"/>
    <col min="7385" max="7385" width="5" style="166" customWidth="1"/>
    <col min="7386" max="7386" width="4.28515625" style="166" customWidth="1"/>
    <col min="7387" max="7387" width="5" style="166" customWidth="1"/>
    <col min="7388" max="7388" width="4.42578125" style="166" customWidth="1"/>
    <col min="7389" max="7390" width="5" style="166" customWidth="1"/>
    <col min="7391" max="7391" width="5.28515625" style="166" customWidth="1"/>
    <col min="7392" max="7392" width="4.85546875" style="166" customWidth="1"/>
    <col min="7393" max="7393" width="5" style="166" customWidth="1"/>
    <col min="7394" max="7394" width="5.28515625" style="166" customWidth="1"/>
    <col min="7395" max="7395" width="4.140625" style="166" customWidth="1"/>
    <col min="7396" max="7396" width="5" style="166" customWidth="1"/>
    <col min="7397" max="7398" width="5.42578125" style="166" customWidth="1"/>
    <col min="7399" max="7399" width="2.5703125" style="166" customWidth="1"/>
    <col min="7400" max="7400" width="1" style="166" customWidth="1"/>
    <col min="7401" max="7402" width="7.5703125" style="166" customWidth="1"/>
    <col min="7403" max="7403" width="1.85546875" style="166" customWidth="1"/>
    <col min="7404" max="7417" width="7.5703125" style="166" customWidth="1"/>
    <col min="7418" max="7632" width="9.140625" style="166"/>
    <col min="7633" max="7633" width="1" style="166" customWidth="1"/>
    <col min="7634" max="7634" width="2.5703125" style="166" customWidth="1"/>
    <col min="7635" max="7635" width="1" style="166" customWidth="1"/>
    <col min="7636" max="7636" width="20.42578125" style="166" customWidth="1"/>
    <col min="7637" max="7638" width="0.5703125" style="166" customWidth="1"/>
    <col min="7639" max="7639" width="5" style="166" customWidth="1"/>
    <col min="7640" max="7640" width="0.42578125" style="166" customWidth="1"/>
    <col min="7641" max="7641" width="5" style="166" customWidth="1"/>
    <col min="7642" max="7642" width="4.28515625" style="166" customWidth="1"/>
    <col min="7643" max="7643" width="5" style="166" customWidth="1"/>
    <col min="7644" max="7644" width="4.42578125" style="166" customWidth="1"/>
    <col min="7645" max="7646" width="5" style="166" customWidth="1"/>
    <col min="7647" max="7647" width="5.28515625" style="166" customWidth="1"/>
    <col min="7648" max="7648" width="4.85546875" style="166" customWidth="1"/>
    <col min="7649" max="7649" width="5" style="166" customWidth="1"/>
    <col min="7650" max="7650" width="5.28515625" style="166" customWidth="1"/>
    <col min="7651" max="7651" width="4.140625" style="166" customWidth="1"/>
    <col min="7652" max="7652" width="5" style="166" customWidth="1"/>
    <col min="7653" max="7654" width="5.42578125" style="166" customWidth="1"/>
    <col min="7655" max="7655" width="2.5703125" style="166" customWidth="1"/>
    <col min="7656" max="7656" width="1" style="166" customWidth="1"/>
    <col min="7657" max="7658" width="7.5703125" style="166" customWidth="1"/>
    <col min="7659" max="7659" width="1.85546875" style="166" customWidth="1"/>
    <col min="7660" max="7673" width="7.5703125" style="166" customWidth="1"/>
    <col min="7674" max="7888" width="9.140625" style="166"/>
    <col min="7889" max="7889" width="1" style="166" customWidth="1"/>
    <col min="7890" max="7890" width="2.5703125" style="166" customWidth="1"/>
    <col min="7891" max="7891" width="1" style="166" customWidth="1"/>
    <col min="7892" max="7892" width="20.42578125" style="166" customWidth="1"/>
    <col min="7893" max="7894" width="0.5703125" style="166" customWidth="1"/>
    <col min="7895" max="7895" width="5" style="166" customWidth="1"/>
    <col min="7896" max="7896" width="0.42578125" style="166" customWidth="1"/>
    <col min="7897" max="7897" width="5" style="166" customWidth="1"/>
    <col min="7898" max="7898" width="4.28515625" style="166" customWidth="1"/>
    <col min="7899" max="7899" width="5" style="166" customWidth="1"/>
    <col min="7900" max="7900" width="4.42578125" style="166" customWidth="1"/>
    <col min="7901" max="7902" width="5" style="166" customWidth="1"/>
    <col min="7903" max="7903" width="5.28515625" style="166" customWidth="1"/>
    <col min="7904" max="7904" width="4.85546875" style="166" customWidth="1"/>
    <col min="7905" max="7905" width="5" style="166" customWidth="1"/>
    <col min="7906" max="7906" width="5.28515625" style="166" customWidth="1"/>
    <col min="7907" max="7907" width="4.140625" style="166" customWidth="1"/>
    <col min="7908" max="7908" width="5" style="166" customWidth="1"/>
    <col min="7909" max="7910" width="5.42578125" style="166" customWidth="1"/>
    <col min="7911" max="7911" width="2.5703125" style="166" customWidth="1"/>
    <col min="7912" max="7912" width="1" style="166" customWidth="1"/>
    <col min="7913" max="7914" width="7.5703125" style="166" customWidth="1"/>
    <col min="7915" max="7915" width="1.85546875" style="166" customWidth="1"/>
    <col min="7916" max="7929" width="7.5703125" style="166" customWidth="1"/>
    <col min="7930" max="8144" width="9.140625" style="166"/>
    <col min="8145" max="8145" width="1" style="166" customWidth="1"/>
    <col min="8146" max="8146" width="2.5703125" style="166" customWidth="1"/>
    <col min="8147" max="8147" width="1" style="166" customWidth="1"/>
    <col min="8148" max="8148" width="20.42578125" style="166" customWidth="1"/>
    <col min="8149" max="8150" width="0.5703125" style="166" customWidth="1"/>
    <col min="8151" max="8151" width="5" style="166" customWidth="1"/>
    <col min="8152" max="8152" width="0.42578125" style="166" customWidth="1"/>
    <col min="8153" max="8153" width="5" style="166" customWidth="1"/>
    <col min="8154" max="8154" width="4.28515625" style="166" customWidth="1"/>
    <col min="8155" max="8155" width="5" style="166" customWidth="1"/>
    <col min="8156" max="8156" width="4.42578125" style="166" customWidth="1"/>
    <col min="8157" max="8158" width="5" style="166" customWidth="1"/>
    <col min="8159" max="8159" width="5.28515625" style="166" customWidth="1"/>
    <col min="8160" max="8160" width="4.85546875" style="166" customWidth="1"/>
    <col min="8161" max="8161" width="5" style="166" customWidth="1"/>
    <col min="8162" max="8162" width="5.28515625" style="166" customWidth="1"/>
    <col min="8163" max="8163" width="4.140625" style="166" customWidth="1"/>
    <col min="8164" max="8164" width="5" style="166" customWidth="1"/>
    <col min="8165" max="8166" width="5.42578125" style="166" customWidth="1"/>
    <col min="8167" max="8167" width="2.5703125" style="166" customWidth="1"/>
    <col min="8168" max="8168" width="1" style="166" customWidth="1"/>
    <col min="8169" max="8170" width="7.5703125" style="166" customWidth="1"/>
    <col min="8171" max="8171" width="1.85546875" style="166" customWidth="1"/>
    <col min="8172" max="8185" width="7.5703125" style="166" customWidth="1"/>
    <col min="8186" max="8400" width="9.140625" style="166"/>
    <col min="8401" max="8401" width="1" style="166" customWidth="1"/>
    <col min="8402" max="8402" width="2.5703125" style="166" customWidth="1"/>
    <col min="8403" max="8403" width="1" style="166" customWidth="1"/>
    <col min="8404" max="8404" width="20.42578125" style="166" customWidth="1"/>
    <col min="8405" max="8406" width="0.5703125" style="166" customWidth="1"/>
    <col min="8407" max="8407" width="5" style="166" customWidth="1"/>
    <col min="8408" max="8408" width="0.42578125" style="166" customWidth="1"/>
    <col min="8409" max="8409" width="5" style="166" customWidth="1"/>
    <col min="8410" max="8410" width="4.28515625" style="166" customWidth="1"/>
    <col min="8411" max="8411" width="5" style="166" customWidth="1"/>
    <col min="8412" max="8412" width="4.42578125" style="166" customWidth="1"/>
    <col min="8413" max="8414" width="5" style="166" customWidth="1"/>
    <col min="8415" max="8415" width="5.28515625" style="166" customWidth="1"/>
    <col min="8416" max="8416" width="4.85546875" style="166" customWidth="1"/>
    <col min="8417" max="8417" width="5" style="166" customWidth="1"/>
    <col min="8418" max="8418" width="5.28515625" style="166" customWidth="1"/>
    <col min="8419" max="8419" width="4.140625" style="166" customWidth="1"/>
    <col min="8420" max="8420" width="5" style="166" customWidth="1"/>
    <col min="8421" max="8422" width="5.42578125" style="166" customWidth="1"/>
    <col min="8423" max="8423" width="2.5703125" style="166" customWidth="1"/>
    <col min="8424" max="8424" width="1" style="166" customWidth="1"/>
    <col min="8425" max="8426" width="7.5703125" style="166" customWidth="1"/>
    <col min="8427" max="8427" width="1.85546875" style="166" customWidth="1"/>
    <col min="8428" max="8441" width="7.5703125" style="166" customWidth="1"/>
    <col min="8442" max="8656" width="9.140625" style="166"/>
    <col min="8657" max="8657" width="1" style="166" customWidth="1"/>
    <col min="8658" max="8658" width="2.5703125" style="166" customWidth="1"/>
    <col min="8659" max="8659" width="1" style="166" customWidth="1"/>
    <col min="8660" max="8660" width="20.42578125" style="166" customWidth="1"/>
    <col min="8661" max="8662" width="0.5703125" style="166" customWidth="1"/>
    <col min="8663" max="8663" width="5" style="166" customWidth="1"/>
    <col min="8664" max="8664" width="0.42578125" style="166" customWidth="1"/>
    <col min="8665" max="8665" width="5" style="166" customWidth="1"/>
    <col min="8666" max="8666" width="4.28515625" style="166" customWidth="1"/>
    <col min="8667" max="8667" width="5" style="166" customWidth="1"/>
    <col min="8668" max="8668" width="4.42578125" style="166" customWidth="1"/>
    <col min="8669" max="8670" width="5" style="166" customWidth="1"/>
    <col min="8671" max="8671" width="5.28515625" style="166" customWidth="1"/>
    <col min="8672" max="8672" width="4.85546875" style="166" customWidth="1"/>
    <col min="8673" max="8673" width="5" style="166" customWidth="1"/>
    <col min="8674" max="8674" width="5.28515625" style="166" customWidth="1"/>
    <col min="8675" max="8675" width="4.140625" style="166" customWidth="1"/>
    <col min="8676" max="8676" width="5" style="166" customWidth="1"/>
    <col min="8677" max="8678" width="5.42578125" style="166" customWidth="1"/>
    <col min="8679" max="8679" width="2.5703125" style="166" customWidth="1"/>
    <col min="8680" max="8680" width="1" style="166" customWidth="1"/>
    <col min="8681" max="8682" width="7.5703125" style="166" customWidth="1"/>
    <col min="8683" max="8683" width="1.85546875" style="166" customWidth="1"/>
    <col min="8684" max="8697" width="7.5703125" style="166" customWidth="1"/>
    <col min="8698" max="8912" width="9.140625" style="166"/>
    <col min="8913" max="8913" width="1" style="166" customWidth="1"/>
    <col min="8914" max="8914" width="2.5703125" style="166" customWidth="1"/>
    <col min="8915" max="8915" width="1" style="166" customWidth="1"/>
    <col min="8916" max="8916" width="20.42578125" style="166" customWidth="1"/>
    <col min="8917" max="8918" width="0.5703125" style="166" customWidth="1"/>
    <col min="8919" max="8919" width="5" style="166" customWidth="1"/>
    <col min="8920" max="8920" width="0.42578125" style="166" customWidth="1"/>
    <col min="8921" max="8921" width="5" style="166" customWidth="1"/>
    <col min="8922" max="8922" width="4.28515625" style="166" customWidth="1"/>
    <col min="8923" max="8923" width="5" style="166" customWidth="1"/>
    <col min="8924" max="8924" width="4.42578125" style="166" customWidth="1"/>
    <col min="8925" max="8926" width="5" style="166" customWidth="1"/>
    <col min="8927" max="8927" width="5.28515625" style="166" customWidth="1"/>
    <col min="8928" max="8928" width="4.85546875" style="166" customWidth="1"/>
    <col min="8929" max="8929" width="5" style="166" customWidth="1"/>
    <col min="8930" max="8930" width="5.28515625" style="166" customWidth="1"/>
    <col min="8931" max="8931" width="4.140625" style="166" customWidth="1"/>
    <col min="8932" max="8932" width="5" style="166" customWidth="1"/>
    <col min="8933" max="8934" width="5.42578125" style="166" customWidth="1"/>
    <col min="8935" max="8935" width="2.5703125" style="166" customWidth="1"/>
    <col min="8936" max="8936" width="1" style="166" customWidth="1"/>
    <col min="8937" max="8938" width="7.5703125" style="166" customWidth="1"/>
    <col min="8939" max="8939" width="1.85546875" style="166" customWidth="1"/>
    <col min="8940" max="8953" width="7.5703125" style="166" customWidth="1"/>
    <col min="8954" max="9168" width="9.140625" style="166"/>
    <col min="9169" max="9169" width="1" style="166" customWidth="1"/>
    <col min="9170" max="9170" width="2.5703125" style="166" customWidth="1"/>
    <col min="9171" max="9171" width="1" style="166" customWidth="1"/>
    <col min="9172" max="9172" width="20.42578125" style="166" customWidth="1"/>
    <col min="9173" max="9174" width="0.5703125" style="166" customWidth="1"/>
    <col min="9175" max="9175" width="5" style="166" customWidth="1"/>
    <col min="9176" max="9176" width="0.42578125" style="166" customWidth="1"/>
    <col min="9177" max="9177" width="5" style="166" customWidth="1"/>
    <col min="9178" max="9178" width="4.28515625" style="166" customWidth="1"/>
    <col min="9179" max="9179" width="5" style="166" customWidth="1"/>
    <col min="9180" max="9180" width="4.42578125" style="166" customWidth="1"/>
    <col min="9181" max="9182" width="5" style="166" customWidth="1"/>
    <col min="9183" max="9183" width="5.28515625" style="166" customWidth="1"/>
    <col min="9184" max="9184" width="4.85546875" style="166" customWidth="1"/>
    <col min="9185" max="9185" width="5" style="166" customWidth="1"/>
    <col min="9186" max="9186" width="5.28515625" style="166" customWidth="1"/>
    <col min="9187" max="9187" width="4.140625" style="166" customWidth="1"/>
    <col min="9188" max="9188" width="5" style="166" customWidth="1"/>
    <col min="9189" max="9190" width="5.42578125" style="166" customWidth="1"/>
    <col min="9191" max="9191" width="2.5703125" style="166" customWidth="1"/>
    <col min="9192" max="9192" width="1" style="166" customWidth="1"/>
    <col min="9193" max="9194" width="7.5703125" style="166" customWidth="1"/>
    <col min="9195" max="9195" width="1.85546875" style="166" customWidth="1"/>
    <col min="9196" max="9209" width="7.5703125" style="166" customWidth="1"/>
    <col min="9210" max="9424" width="9.140625" style="166"/>
    <col min="9425" max="9425" width="1" style="166" customWidth="1"/>
    <col min="9426" max="9426" width="2.5703125" style="166" customWidth="1"/>
    <col min="9427" max="9427" width="1" style="166" customWidth="1"/>
    <col min="9428" max="9428" width="20.42578125" style="166" customWidth="1"/>
    <col min="9429" max="9430" width="0.5703125" style="166" customWidth="1"/>
    <col min="9431" max="9431" width="5" style="166" customWidth="1"/>
    <col min="9432" max="9432" width="0.42578125" style="166" customWidth="1"/>
    <col min="9433" max="9433" width="5" style="166" customWidth="1"/>
    <col min="9434" max="9434" width="4.28515625" style="166" customWidth="1"/>
    <col min="9435" max="9435" width="5" style="166" customWidth="1"/>
    <col min="9436" max="9436" width="4.42578125" style="166" customWidth="1"/>
    <col min="9437" max="9438" width="5" style="166" customWidth="1"/>
    <col min="9439" max="9439" width="5.28515625" style="166" customWidth="1"/>
    <col min="9440" max="9440" width="4.85546875" style="166" customWidth="1"/>
    <col min="9441" max="9441" width="5" style="166" customWidth="1"/>
    <col min="9442" max="9442" width="5.28515625" style="166" customWidth="1"/>
    <col min="9443" max="9443" width="4.140625" style="166" customWidth="1"/>
    <col min="9444" max="9444" width="5" style="166" customWidth="1"/>
    <col min="9445" max="9446" width="5.42578125" style="166" customWidth="1"/>
    <col min="9447" max="9447" width="2.5703125" style="166" customWidth="1"/>
    <col min="9448" max="9448" width="1" style="166" customWidth="1"/>
    <col min="9449" max="9450" width="7.5703125" style="166" customWidth="1"/>
    <col min="9451" max="9451" width="1.85546875" style="166" customWidth="1"/>
    <col min="9452" max="9465" width="7.5703125" style="166" customWidth="1"/>
    <col min="9466" max="9680" width="9.140625" style="166"/>
    <col min="9681" max="9681" width="1" style="166" customWidth="1"/>
    <col min="9682" max="9682" width="2.5703125" style="166" customWidth="1"/>
    <col min="9683" max="9683" width="1" style="166" customWidth="1"/>
    <col min="9684" max="9684" width="20.42578125" style="166" customWidth="1"/>
    <col min="9685" max="9686" width="0.5703125" style="166" customWidth="1"/>
    <col min="9687" max="9687" width="5" style="166" customWidth="1"/>
    <col min="9688" max="9688" width="0.42578125" style="166" customWidth="1"/>
    <col min="9689" max="9689" width="5" style="166" customWidth="1"/>
    <col min="9690" max="9690" width="4.28515625" style="166" customWidth="1"/>
    <col min="9691" max="9691" width="5" style="166" customWidth="1"/>
    <col min="9692" max="9692" width="4.42578125" style="166" customWidth="1"/>
    <col min="9693" max="9694" width="5" style="166" customWidth="1"/>
    <col min="9695" max="9695" width="5.28515625" style="166" customWidth="1"/>
    <col min="9696" max="9696" width="4.85546875" style="166" customWidth="1"/>
    <col min="9697" max="9697" width="5" style="166" customWidth="1"/>
    <col min="9698" max="9698" width="5.28515625" style="166" customWidth="1"/>
    <col min="9699" max="9699" width="4.140625" style="166" customWidth="1"/>
    <col min="9700" max="9700" width="5" style="166" customWidth="1"/>
    <col min="9701" max="9702" width="5.42578125" style="166" customWidth="1"/>
    <col min="9703" max="9703" width="2.5703125" style="166" customWidth="1"/>
    <col min="9704" max="9704" width="1" style="166" customWidth="1"/>
    <col min="9705" max="9706" width="7.5703125" style="166" customWidth="1"/>
    <col min="9707" max="9707" width="1.85546875" style="166" customWidth="1"/>
    <col min="9708" max="9721" width="7.5703125" style="166" customWidth="1"/>
    <col min="9722" max="9936" width="9.140625" style="166"/>
    <col min="9937" max="9937" width="1" style="166" customWidth="1"/>
    <col min="9938" max="9938" width="2.5703125" style="166" customWidth="1"/>
    <col min="9939" max="9939" width="1" style="166" customWidth="1"/>
    <col min="9940" max="9940" width="20.42578125" style="166" customWidth="1"/>
    <col min="9941" max="9942" width="0.5703125" style="166" customWidth="1"/>
    <col min="9943" max="9943" width="5" style="166" customWidth="1"/>
    <col min="9944" max="9944" width="0.42578125" style="166" customWidth="1"/>
    <col min="9945" max="9945" width="5" style="166" customWidth="1"/>
    <col min="9946" max="9946" width="4.28515625" style="166" customWidth="1"/>
    <col min="9947" max="9947" width="5" style="166" customWidth="1"/>
    <col min="9948" max="9948" width="4.42578125" style="166" customWidth="1"/>
    <col min="9949" max="9950" width="5" style="166" customWidth="1"/>
    <col min="9951" max="9951" width="5.28515625" style="166" customWidth="1"/>
    <col min="9952" max="9952" width="4.85546875" style="166" customWidth="1"/>
    <col min="9953" max="9953" width="5" style="166" customWidth="1"/>
    <col min="9954" max="9954" width="5.28515625" style="166" customWidth="1"/>
    <col min="9955" max="9955" width="4.140625" style="166" customWidth="1"/>
    <col min="9956" max="9956" width="5" style="166" customWidth="1"/>
    <col min="9957" max="9958" width="5.42578125" style="166" customWidth="1"/>
    <col min="9959" max="9959" width="2.5703125" style="166" customWidth="1"/>
    <col min="9960" max="9960" width="1" style="166" customWidth="1"/>
    <col min="9961" max="9962" width="7.5703125" style="166" customWidth="1"/>
    <col min="9963" max="9963" width="1.85546875" style="166" customWidth="1"/>
    <col min="9964" max="9977" width="7.5703125" style="166" customWidth="1"/>
    <col min="9978" max="10192" width="9.140625" style="166"/>
    <col min="10193" max="10193" width="1" style="166" customWidth="1"/>
    <col min="10194" max="10194" width="2.5703125" style="166" customWidth="1"/>
    <col min="10195" max="10195" width="1" style="166" customWidth="1"/>
    <col min="10196" max="10196" width="20.42578125" style="166" customWidth="1"/>
    <col min="10197" max="10198" width="0.5703125" style="166" customWidth="1"/>
    <col min="10199" max="10199" width="5" style="166" customWidth="1"/>
    <col min="10200" max="10200" width="0.42578125" style="166" customWidth="1"/>
    <col min="10201" max="10201" width="5" style="166" customWidth="1"/>
    <col min="10202" max="10202" width="4.28515625" style="166" customWidth="1"/>
    <col min="10203" max="10203" width="5" style="166" customWidth="1"/>
    <col min="10204" max="10204" width="4.42578125" style="166" customWidth="1"/>
    <col min="10205" max="10206" width="5" style="166" customWidth="1"/>
    <col min="10207" max="10207" width="5.28515625" style="166" customWidth="1"/>
    <col min="10208" max="10208" width="4.85546875" style="166" customWidth="1"/>
    <col min="10209" max="10209" width="5" style="166" customWidth="1"/>
    <col min="10210" max="10210" width="5.28515625" style="166" customWidth="1"/>
    <col min="10211" max="10211" width="4.140625" style="166" customWidth="1"/>
    <col min="10212" max="10212" width="5" style="166" customWidth="1"/>
    <col min="10213" max="10214" width="5.42578125" style="166" customWidth="1"/>
    <col min="10215" max="10215" width="2.5703125" style="166" customWidth="1"/>
    <col min="10216" max="10216" width="1" style="166" customWidth="1"/>
    <col min="10217" max="10218" width="7.5703125" style="166" customWidth="1"/>
    <col min="10219" max="10219" width="1.85546875" style="166" customWidth="1"/>
    <col min="10220" max="10233" width="7.5703125" style="166" customWidth="1"/>
    <col min="10234" max="10448" width="9.140625" style="166"/>
    <col min="10449" max="10449" width="1" style="166" customWidth="1"/>
    <col min="10450" max="10450" width="2.5703125" style="166" customWidth="1"/>
    <col min="10451" max="10451" width="1" style="166" customWidth="1"/>
    <col min="10452" max="10452" width="20.42578125" style="166" customWidth="1"/>
    <col min="10453" max="10454" width="0.5703125" style="166" customWidth="1"/>
    <col min="10455" max="10455" width="5" style="166" customWidth="1"/>
    <col min="10456" max="10456" width="0.42578125" style="166" customWidth="1"/>
    <col min="10457" max="10457" width="5" style="166" customWidth="1"/>
    <col min="10458" max="10458" width="4.28515625" style="166" customWidth="1"/>
    <col min="10459" max="10459" width="5" style="166" customWidth="1"/>
    <col min="10460" max="10460" width="4.42578125" style="166" customWidth="1"/>
    <col min="10461" max="10462" width="5" style="166" customWidth="1"/>
    <col min="10463" max="10463" width="5.28515625" style="166" customWidth="1"/>
    <col min="10464" max="10464" width="4.85546875" style="166" customWidth="1"/>
    <col min="10465" max="10465" width="5" style="166" customWidth="1"/>
    <col min="10466" max="10466" width="5.28515625" style="166" customWidth="1"/>
    <col min="10467" max="10467" width="4.140625" style="166" customWidth="1"/>
    <col min="10468" max="10468" width="5" style="166" customWidth="1"/>
    <col min="10469" max="10470" width="5.42578125" style="166" customWidth="1"/>
    <col min="10471" max="10471" width="2.5703125" style="166" customWidth="1"/>
    <col min="10472" max="10472" width="1" style="166" customWidth="1"/>
    <col min="10473" max="10474" width="7.5703125" style="166" customWidth="1"/>
    <col min="10475" max="10475" width="1.85546875" style="166" customWidth="1"/>
    <col min="10476" max="10489" width="7.5703125" style="166" customWidth="1"/>
    <col min="10490" max="10704" width="9.140625" style="166"/>
    <col min="10705" max="10705" width="1" style="166" customWidth="1"/>
    <col min="10706" max="10706" width="2.5703125" style="166" customWidth="1"/>
    <col min="10707" max="10707" width="1" style="166" customWidth="1"/>
    <col min="10708" max="10708" width="20.42578125" style="166" customWidth="1"/>
    <col min="10709" max="10710" width="0.5703125" style="166" customWidth="1"/>
    <col min="10711" max="10711" width="5" style="166" customWidth="1"/>
    <col min="10712" max="10712" width="0.42578125" style="166" customWidth="1"/>
    <col min="10713" max="10713" width="5" style="166" customWidth="1"/>
    <col min="10714" max="10714" width="4.28515625" style="166" customWidth="1"/>
    <col min="10715" max="10715" width="5" style="166" customWidth="1"/>
    <col min="10716" max="10716" width="4.42578125" style="166" customWidth="1"/>
    <col min="10717" max="10718" width="5" style="166" customWidth="1"/>
    <col min="10719" max="10719" width="5.28515625" style="166" customWidth="1"/>
    <col min="10720" max="10720" width="4.85546875" style="166" customWidth="1"/>
    <col min="10721" max="10721" width="5" style="166" customWidth="1"/>
    <col min="10722" max="10722" width="5.28515625" style="166" customWidth="1"/>
    <col min="10723" max="10723" width="4.140625" style="166" customWidth="1"/>
    <col min="10724" max="10724" width="5" style="166" customWidth="1"/>
    <col min="10725" max="10726" width="5.42578125" style="166" customWidth="1"/>
    <col min="10727" max="10727" width="2.5703125" style="166" customWidth="1"/>
    <col min="10728" max="10728" width="1" style="166" customWidth="1"/>
    <col min="10729" max="10730" width="7.5703125" style="166" customWidth="1"/>
    <col min="10731" max="10731" width="1.85546875" style="166" customWidth="1"/>
    <col min="10732" max="10745" width="7.5703125" style="166" customWidth="1"/>
    <col min="10746" max="10960" width="9.140625" style="166"/>
    <col min="10961" max="10961" width="1" style="166" customWidth="1"/>
    <col min="10962" max="10962" width="2.5703125" style="166" customWidth="1"/>
    <col min="10963" max="10963" width="1" style="166" customWidth="1"/>
    <col min="10964" max="10964" width="20.42578125" style="166" customWidth="1"/>
    <col min="10965" max="10966" width="0.5703125" style="166" customWidth="1"/>
    <col min="10967" max="10967" width="5" style="166" customWidth="1"/>
    <col min="10968" max="10968" width="0.42578125" style="166" customWidth="1"/>
    <col min="10969" max="10969" width="5" style="166" customWidth="1"/>
    <col min="10970" max="10970" width="4.28515625" style="166" customWidth="1"/>
    <col min="10971" max="10971" width="5" style="166" customWidth="1"/>
    <col min="10972" max="10972" width="4.42578125" style="166" customWidth="1"/>
    <col min="10973" max="10974" width="5" style="166" customWidth="1"/>
    <col min="10975" max="10975" width="5.28515625" style="166" customWidth="1"/>
    <col min="10976" max="10976" width="4.85546875" style="166" customWidth="1"/>
    <col min="10977" max="10977" width="5" style="166" customWidth="1"/>
    <col min="10978" max="10978" width="5.28515625" style="166" customWidth="1"/>
    <col min="10979" max="10979" width="4.140625" style="166" customWidth="1"/>
    <col min="10980" max="10980" width="5" style="166" customWidth="1"/>
    <col min="10981" max="10982" width="5.42578125" style="166" customWidth="1"/>
    <col min="10983" max="10983" width="2.5703125" style="166" customWidth="1"/>
    <col min="10984" max="10984" width="1" style="166" customWidth="1"/>
    <col min="10985" max="10986" width="7.5703125" style="166" customWidth="1"/>
    <col min="10987" max="10987" width="1.85546875" style="166" customWidth="1"/>
    <col min="10988" max="11001" width="7.5703125" style="166" customWidth="1"/>
    <col min="11002" max="11216" width="9.140625" style="166"/>
    <col min="11217" max="11217" width="1" style="166" customWidth="1"/>
    <col min="11218" max="11218" width="2.5703125" style="166" customWidth="1"/>
    <col min="11219" max="11219" width="1" style="166" customWidth="1"/>
    <col min="11220" max="11220" width="20.42578125" style="166" customWidth="1"/>
    <col min="11221" max="11222" width="0.5703125" style="166" customWidth="1"/>
    <col min="11223" max="11223" width="5" style="166" customWidth="1"/>
    <col min="11224" max="11224" width="0.42578125" style="166" customWidth="1"/>
    <col min="11225" max="11225" width="5" style="166" customWidth="1"/>
    <col min="11226" max="11226" width="4.28515625" style="166" customWidth="1"/>
    <col min="11227" max="11227" width="5" style="166" customWidth="1"/>
    <col min="11228" max="11228" width="4.42578125" style="166" customWidth="1"/>
    <col min="11229" max="11230" width="5" style="166" customWidth="1"/>
    <col min="11231" max="11231" width="5.28515625" style="166" customWidth="1"/>
    <col min="11232" max="11232" width="4.85546875" style="166" customWidth="1"/>
    <col min="11233" max="11233" width="5" style="166" customWidth="1"/>
    <col min="11234" max="11234" width="5.28515625" style="166" customWidth="1"/>
    <col min="11235" max="11235" width="4.140625" style="166" customWidth="1"/>
    <col min="11236" max="11236" width="5" style="166" customWidth="1"/>
    <col min="11237" max="11238" width="5.42578125" style="166" customWidth="1"/>
    <col min="11239" max="11239" width="2.5703125" style="166" customWidth="1"/>
    <col min="11240" max="11240" width="1" style="166" customWidth="1"/>
    <col min="11241" max="11242" width="7.5703125" style="166" customWidth="1"/>
    <col min="11243" max="11243" width="1.85546875" style="166" customWidth="1"/>
    <col min="11244" max="11257" width="7.5703125" style="166" customWidth="1"/>
    <col min="11258" max="11472" width="9.140625" style="166"/>
    <col min="11473" max="11473" width="1" style="166" customWidth="1"/>
    <col min="11474" max="11474" width="2.5703125" style="166" customWidth="1"/>
    <col min="11475" max="11475" width="1" style="166" customWidth="1"/>
    <col min="11476" max="11476" width="20.42578125" style="166" customWidth="1"/>
    <col min="11477" max="11478" width="0.5703125" style="166" customWidth="1"/>
    <col min="11479" max="11479" width="5" style="166" customWidth="1"/>
    <col min="11480" max="11480" width="0.42578125" style="166" customWidth="1"/>
    <col min="11481" max="11481" width="5" style="166" customWidth="1"/>
    <col min="11482" max="11482" width="4.28515625" style="166" customWidth="1"/>
    <col min="11483" max="11483" width="5" style="166" customWidth="1"/>
    <col min="11484" max="11484" width="4.42578125" style="166" customWidth="1"/>
    <col min="11485" max="11486" width="5" style="166" customWidth="1"/>
    <col min="11487" max="11487" width="5.28515625" style="166" customWidth="1"/>
    <col min="11488" max="11488" width="4.85546875" style="166" customWidth="1"/>
    <col min="11489" max="11489" width="5" style="166" customWidth="1"/>
    <col min="11490" max="11490" width="5.28515625" style="166" customWidth="1"/>
    <col min="11491" max="11491" width="4.140625" style="166" customWidth="1"/>
    <col min="11492" max="11492" width="5" style="166" customWidth="1"/>
    <col min="11493" max="11494" width="5.42578125" style="166" customWidth="1"/>
    <col min="11495" max="11495" width="2.5703125" style="166" customWidth="1"/>
    <col min="11496" max="11496" width="1" style="166" customWidth="1"/>
    <col min="11497" max="11498" width="7.5703125" style="166" customWidth="1"/>
    <col min="11499" max="11499" width="1.85546875" style="166" customWidth="1"/>
    <col min="11500" max="11513" width="7.5703125" style="166" customWidth="1"/>
    <col min="11514" max="11728" width="9.140625" style="166"/>
    <col min="11729" max="11729" width="1" style="166" customWidth="1"/>
    <col min="11730" max="11730" width="2.5703125" style="166" customWidth="1"/>
    <col min="11731" max="11731" width="1" style="166" customWidth="1"/>
    <col min="11732" max="11732" width="20.42578125" style="166" customWidth="1"/>
    <col min="11733" max="11734" width="0.5703125" style="166" customWidth="1"/>
    <col min="11735" max="11735" width="5" style="166" customWidth="1"/>
    <col min="11736" max="11736" width="0.42578125" style="166" customWidth="1"/>
    <col min="11737" max="11737" width="5" style="166" customWidth="1"/>
    <col min="11738" max="11738" width="4.28515625" style="166" customWidth="1"/>
    <col min="11739" max="11739" width="5" style="166" customWidth="1"/>
    <col min="11740" max="11740" width="4.42578125" style="166" customWidth="1"/>
    <col min="11741" max="11742" width="5" style="166" customWidth="1"/>
    <col min="11743" max="11743" width="5.28515625" style="166" customWidth="1"/>
    <col min="11744" max="11744" width="4.85546875" style="166" customWidth="1"/>
    <col min="11745" max="11745" width="5" style="166" customWidth="1"/>
    <col min="11746" max="11746" width="5.28515625" style="166" customWidth="1"/>
    <col min="11747" max="11747" width="4.140625" style="166" customWidth="1"/>
    <col min="11748" max="11748" width="5" style="166" customWidth="1"/>
    <col min="11749" max="11750" width="5.42578125" style="166" customWidth="1"/>
    <col min="11751" max="11751" width="2.5703125" style="166" customWidth="1"/>
    <col min="11752" max="11752" width="1" style="166" customWidth="1"/>
    <col min="11753" max="11754" width="7.5703125" style="166" customWidth="1"/>
    <col min="11755" max="11755" width="1.85546875" style="166" customWidth="1"/>
    <col min="11756" max="11769" width="7.5703125" style="166" customWidth="1"/>
    <col min="11770" max="11984" width="9.140625" style="166"/>
    <col min="11985" max="11985" width="1" style="166" customWidth="1"/>
    <col min="11986" max="11986" width="2.5703125" style="166" customWidth="1"/>
    <col min="11987" max="11987" width="1" style="166" customWidth="1"/>
    <col min="11988" max="11988" width="20.42578125" style="166" customWidth="1"/>
    <col min="11989" max="11990" width="0.5703125" style="166" customWidth="1"/>
    <col min="11991" max="11991" width="5" style="166" customWidth="1"/>
    <col min="11992" max="11992" width="0.42578125" style="166" customWidth="1"/>
    <col min="11993" max="11993" width="5" style="166" customWidth="1"/>
    <col min="11994" max="11994" width="4.28515625" style="166" customWidth="1"/>
    <col min="11995" max="11995" width="5" style="166" customWidth="1"/>
    <col min="11996" max="11996" width="4.42578125" style="166" customWidth="1"/>
    <col min="11997" max="11998" width="5" style="166" customWidth="1"/>
    <col min="11999" max="11999" width="5.28515625" style="166" customWidth="1"/>
    <col min="12000" max="12000" width="4.85546875" style="166" customWidth="1"/>
    <col min="12001" max="12001" width="5" style="166" customWidth="1"/>
    <col min="12002" max="12002" width="5.28515625" style="166" customWidth="1"/>
    <col min="12003" max="12003" width="4.140625" style="166" customWidth="1"/>
    <col min="12004" max="12004" width="5" style="166" customWidth="1"/>
    <col min="12005" max="12006" width="5.42578125" style="166" customWidth="1"/>
    <col min="12007" max="12007" width="2.5703125" style="166" customWidth="1"/>
    <col min="12008" max="12008" width="1" style="166" customWidth="1"/>
    <col min="12009" max="12010" width="7.5703125" style="166" customWidth="1"/>
    <col min="12011" max="12011" width="1.85546875" style="166" customWidth="1"/>
    <col min="12012" max="12025" width="7.5703125" style="166" customWidth="1"/>
    <col min="12026" max="12240" width="9.140625" style="166"/>
    <col min="12241" max="12241" width="1" style="166" customWidth="1"/>
    <col min="12242" max="12242" width="2.5703125" style="166" customWidth="1"/>
    <col min="12243" max="12243" width="1" style="166" customWidth="1"/>
    <col min="12244" max="12244" width="20.42578125" style="166" customWidth="1"/>
    <col min="12245" max="12246" width="0.5703125" style="166" customWidth="1"/>
    <col min="12247" max="12247" width="5" style="166" customWidth="1"/>
    <col min="12248" max="12248" width="0.42578125" style="166" customWidth="1"/>
    <col min="12249" max="12249" width="5" style="166" customWidth="1"/>
    <col min="12250" max="12250" width="4.28515625" style="166" customWidth="1"/>
    <col min="12251" max="12251" width="5" style="166" customWidth="1"/>
    <col min="12252" max="12252" width="4.42578125" style="166" customWidth="1"/>
    <col min="12253" max="12254" width="5" style="166" customWidth="1"/>
    <col min="12255" max="12255" width="5.28515625" style="166" customWidth="1"/>
    <col min="12256" max="12256" width="4.85546875" style="166" customWidth="1"/>
    <col min="12257" max="12257" width="5" style="166" customWidth="1"/>
    <col min="12258" max="12258" width="5.28515625" style="166" customWidth="1"/>
    <col min="12259" max="12259" width="4.140625" style="166" customWidth="1"/>
    <col min="12260" max="12260" width="5" style="166" customWidth="1"/>
    <col min="12261" max="12262" width="5.42578125" style="166" customWidth="1"/>
    <col min="12263" max="12263" width="2.5703125" style="166" customWidth="1"/>
    <col min="12264" max="12264" width="1" style="166" customWidth="1"/>
    <col min="12265" max="12266" width="7.5703125" style="166" customWidth="1"/>
    <col min="12267" max="12267" width="1.85546875" style="166" customWidth="1"/>
    <col min="12268" max="12281" width="7.5703125" style="166" customWidth="1"/>
    <col min="12282" max="12496" width="9.140625" style="166"/>
    <col min="12497" max="12497" width="1" style="166" customWidth="1"/>
    <col min="12498" max="12498" width="2.5703125" style="166" customWidth="1"/>
    <col min="12499" max="12499" width="1" style="166" customWidth="1"/>
    <col min="12500" max="12500" width="20.42578125" style="166" customWidth="1"/>
    <col min="12501" max="12502" width="0.5703125" style="166" customWidth="1"/>
    <col min="12503" max="12503" width="5" style="166" customWidth="1"/>
    <col min="12504" max="12504" width="0.42578125" style="166" customWidth="1"/>
    <col min="12505" max="12505" width="5" style="166" customWidth="1"/>
    <col min="12506" max="12506" width="4.28515625" style="166" customWidth="1"/>
    <col min="12507" max="12507" width="5" style="166" customWidth="1"/>
    <col min="12508" max="12508" width="4.42578125" style="166" customWidth="1"/>
    <col min="12509" max="12510" width="5" style="166" customWidth="1"/>
    <col min="12511" max="12511" width="5.28515625" style="166" customWidth="1"/>
    <col min="12512" max="12512" width="4.85546875" style="166" customWidth="1"/>
    <col min="12513" max="12513" width="5" style="166" customWidth="1"/>
    <col min="12514" max="12514" width="5.28515625" style="166" customWidth="1"/>
    <col min="12515" max="12515" width="4.140625" style="166" customWidth="1"/>
    <col min="12516" max="12516" width="5" style="166" customWidth="1"/>
    <col min="12517" max="12518" width="5.42578125" style="166" customWidth="1"/>
    <col min="12519" max="12519" width="2.5703125" style="166" customWidth="1"/>
    <col min="12520" max="12520" width="1" style="166" customWidth="1"/>
    <col min="12521" max="12522" width="7.5703125" style="166" customWidth="1"/>
    <col min="12523" max="12523" width="1.85546875" style="166" customWidth="1"/>
    <col min="12524" max="12537" width="7.5703125" style="166" customWidth="1"/>
    <col min="12538" max="12752" width="9.140625" style="166"/>
    <col min="12753" max="12753" width="1" style="166" customWidth="1"/>
    <col min="12754" max="12754" width="2.5703125" style="166" customWidth="1"/>
    <col min="12755" max="12755" width="1" style="166" customWidth="1"/>
    <col min="12756" max="12756" width="20.42578125" style="166" customWidth="1"/>
    <col min="12757" max="12758" width="0.5703125" style="166" customWidth="1"/>
    <col min="12759" max="12759" width="5" style="166" customWidth="1"/>
    <col min="12760" max="12760" width="0.42578125" style="166" customWidth="1"/>
    <col min="12761" max="12761" width="5" style="166" customWidth="1"/>
    <col min="12762" max="12762" width="4.28515625" style="166" customWidth="1"/>
    <col min="12763" max="12763" width="5" style="166" customWidth="1"/>
    <col min="12764" max="12764" width="4.42578125" style="166" customWidth="1"/>
    <col min="12765" max="12766" width="5" style="166" customWidth="1"/>
    <col min="12767" max="12767" width="5.28515625" style="166" customWidth="1"/>
    <col min="12768" max="12768" width="4.85546875" style="166" customWidth="1"/>
    <col min="12769" max="12769" width="5" style="166" customWidth="1"/>
    <col min="12770" max="12770" width="5.28515625" style="166" customWidth="1"/>
    <col min="12771" max="12771" width="4.140625" style="166" customWidth="1"/>
    <col min="12772" max="12772" width="5" style="166" customWidth="1"/>
    <col min="12773" max="12774" width="5.42578125" style="166" customWidth="1"/>
    <col min="12775" max="12775" width="2.5703125" style="166" customWidth="1"/>
    <col min="12776" max="12776" width="1" style="166" customWidth="1"/>
    <col min="12777" max="12778" width="7.5703125" style="166" customWidth="1"/>
    <col min="12779" max="12779" width="1.85546875" style="166" customWidth="1"/>
    <col min="12780" max="12793" width="7.5703125" style="166" customWidth="1"/>
    <col min="12794" max="13008" width="9.140625" style="166"/>
    <col min="13009" max="13009" width="1" style="166" customWidth="1"/>
    <col min="13010" max="13010" width="2.5703125" style="166" customWidth="1"/>
    <col min="13011" max="13011" width="1" style="166" customWidth="1"/>
    <col min="13012" max="13012" width="20.42578125" style="166" customWidth="1"/>
    <col min="13013" max="13014" width="0.5703125" style="166" customWidth="1"/>
    <col min="13015" max="13015" width="5" style="166" customWidth="1"/>
    <col min="13016" max="13016" width="0.42578125" style="166" customWidth="1"/>
    <col min="13017" max="13017" width="5" style="166" customWidth="1"/>
    <col min="13018" max="13018" width="4.28515625" style="166" customWidth="1"/>
    <col min="13019" max="13019" width="5" style="166" customWidth="1"/>
    <col min="13020" max="13020" width="4.42578125" style="166" customWidth="1"/>
    <col min="13021" max="13022" width="5" style="166" customWidth="1"/>
    <col min="13023" max="13023" width="5.28515625" style="166" customWidth="1"/>
    <col min="13024" max="13024" width="4.85546875" style="166" customWidth="1"/>
    <col min="13025" max="13025" width="5" style="166" customWidth="1"/>
    <col min="13026" max="13026" width="5.28515625" style="166" customWidth="1"/>
    <col min="13027" max="13027" width="4.140625" style="166" customWidth="1"/>
    <col min="13028" max="13028" width="5" style="166" customWidth="1"/>
    <col min="13029" max="13030" width="5.42578125" style="166" customWidth="1"/>
    <col min="13031" max="13031" width="2.5703125" style="166" customWidth="1"/>
    <col min="13032" max="13032" width="1" style="166" customWidth="1"/>
    <col min="13033" max="13034" width="7.5703125" style="166" customWidth="1"/>
    <col min="13035" max="13035" width="1.85546875" style="166" customWidth="1"/>
    <col min="13036" max="13049" width="7.5703125" style="166" customWidth="1"/>
    <col min="13050" max="13264" width="9.140625" style="166"/>
    <col min="13265" max="13265" width="1" style="166" customWidth="1"/>
    <col min="13266" max="13266" width="2.5703125" style="166" customWidth="1"/>
    <col min="13267" max="13267" width="1" style="166" customWidth="1"/>
    <col min="13268" max="13268" width="20.42578125" style="166" customWidth="1"/>
    <col min="13269" max="13270" width="0.5703125" style="166" customWidth="1"/>
    <col min="13271" max="13271" width="5" style="166" customWidth="1"/>
    <col min="13272" max="13272" width="0.42578125" style="166" customWidth="1"/>
    <col min="13273" max="13273" width="5" style="166" customWidth="1"/>
    <col min="13274" max="13274" width="4.28515625" style="166" customWidth="1"/>
    <col min="13275" max="13275" width="5" style="166" customWidth="1"/>
    <col min="13276" max="13276" width="4.42578125" style="166" customWidth="1"/>
    <col min="13277" max="13278" width="5" style="166" customWidth="1"/>
    <col min="13279" max="13279" width="5.28515625" style="166" customWidth="1"/>
    <col min="13280" max="13280" width="4.85546875" style="166" customWidth="1"/>
    <col min="13281" max="13281" width="5" style="166" customWidth="1"/>
    <col min="13282" max="13282" width="5.28515625" style="166" customWidth="1"/>
    <col min="13283" max="13283" width="4.140625" style="166" customWidth="1"/>
    <col min="13284" max="13284" width="5" style="166" customWidth="1"/>
    <col min="13285" max="13286" width="5.42578125" style="166" customWidth="1"/>
    <col min="13287" max="13287" width="2.5703125" style="166" customWidth="1"/>
    <col min="13288" max="13288" width="1" style="166" customWidth="1"/>
    <col min="13289" max="13290" width="7.5703125" style="166" customWidth="1"/>
    <col min="13291" max="13291" width="1.85546875" style="166" customWidth="1"/>
    <col min="13292" max="13305" width="7.5703125" style="166" customWidth="1"/>
    <col min="13306" max="13520" width="9.140625" style="166"/>
    <col min="13521" max="13521" width="1" style="166" customWidth="1"/>
    <col min="13522" max="13522" width="2.5703125" style="166" customWidth="1"/>
    <col min="13523" max="13523" width="1" style="166" customWidth="1"/>
    <col min="13524" max="13524" width="20.42578125" style="166" customWidth="1"/>
    <col min="13525" max="13526" width="0.5703125" style="166" customWidth="1"/>
    <col min="13527" max="13527" width="5" style="166" customWidth="1"/>
    <col min="13528" max="13528" width="0.42578125" style="166" customWidth="1"/>
    <col min="13529" max="13529" width="5" style="166" customWidth="1"/>
    <col min="13530" max="13530" width="4.28515625" style="166" customWidth="1"/>
    <col min="13531" max="13531" width="5" style="166" customWidth="1"/>
    <col min="13532" max="13532" width="4.42578125" style="166" customWidth="1"/>
    <col min="13533" max="13534" width="5" style="166" customWidth="1"/>
    <col min="13535" max="13535" width="5.28515625" style="166" customWidth="1"/>
    <col min="13536" max="13536" width="4.85546875" style="166" customWidth="1"/>
    <col min="13537" max="13537" width="5" style="166" customWidth="1"/>
    <col min="13538" max="13538" width="5.28515625" style="166" customWidth="1"/>
    <col min="13539" max="13539" width="4.140625" style="166" customWidth="1"/>
    <col min="13540" max="13540" width="5" style="166" customWidth="1"/>
    <col min="13541" max="13542" width="5.42578125" style="166" customWidth="1"/>
    <col min="13543" max="13543" width="2.5703125" style="166" customWidth="1"/>
    <col min="13544" max="13544" width="1" style="166" customWidth="1"/>
    <col min="13545" max="13546" width="7.5703125" style="166" customWidth="1"/>
    <col min="13547" max="13547" width="1.85546875" style="166" customWidth="1"/>
    <col min="13548" max="13561" width="7.5703125" style="166" customWidth="1"/>
    <col min="13562" max="13776" width="9.140625" style="166"/>
    <col min="13777" max="13777" width="1" style="166" customWidth="1"/>
    <col min="13778" max="13778" width="2.5703125" style="166" customWidth="1"/>
    <col min="13779" max="13779" width="1" style="166" customWidth="1"/>
    <col min="13780" max="13780" width="20.42578125" style="166" customWidth="1"/>
    <col min="13781" max="13782" width="0.5703125" style="166" customWidth="1"/>
    <col min="13783" max="13783" width="5" style="166" customWidth="1"/>
    <col min="13784" max="13784" width="0.42578125" style="166" customWidth="1"/>
    <col min="13785" max="13785" width="5" style="166" customWidth="1"/>
    <col min="13786" max="13786" width="4.28515625" style="166" customWidth="1"/>
    <col min="13787" max="13787" width="5" style="166" customWidth="1"/>
    <col min="13788" max="13788" width="4.42578125" style="166" customWidth="1"/>
    <col min="13789" max="13790" width="5" style="166" customWidth="1"/>
    <col min="13791" max="13791" width="5.28515625" style="166" customWidth="1"/>
    <col min="13792" max="13792" width="4.85546875" style="166" customWidth="1"/>
    <col min="13793" max="13793" width="5" style="166" customWidth="1"/>
    <col min="13794" max="13794" width="5.28515625" style="166" customWidth="1"/>
    <col min="13795" max="13795" width="4.140625" style="166" customWidth="1"/>
    <col min="13796" max="13796" width="5" style="166" customWidth="1"/>
    <col min="13797" max="13798" width="5.42578125" style="166" customWidth="1"/>
    <col min="13799" max="13799" width="2.5703125" style="166" customWidth="1"/>
    <col min="13800" max="13800" width="1" style="166" customWidth="1"/>
    <col min="13801" max="13802" width="7.5703125" style="166" customWidth="1"/>
    <col min="13803" max="13803" width="1.85546875" style="166" customWidth="1"/>
    <col min="13804" max="13817" width="7.5703125" style="166" customWidth="1"/>
    <col min="13818" max="14032" width="9.140625" style="166"/>
    <col min="14033" max="14033" width="1" style="166" customWidth="1"/>
    <col min="14034" max="14034" width="2.5703125" style="166" customWidth="1"/>
    <col min="14035" max="14035" width="1" style="166" customWidth="1"/>
    <col min="14036" max="14036" width="20.42578125" style="166" customWidth="1"/>
    <col min="14037" max="14038" width="0.5703125" style="166" customWidth="1"/>
    <col min="14039" max="14039" width="5" style="166" customWidth="1"/>
    <col min="14040" max="14040" width="0.42578125" style="166" customWidth="1"/>
    <col min="14041" max="14041" width="5" style="166" customWidth="1"/>
    <col min="14042" max="14042" width="4.28515625" style="166" customWidth="1"/>
    <col min="14043" max="14043" width="5" style="166" customWidth="1"/>
    <col min="14044" max="14044" width="4.42578125" style="166" customWidth="1"/>
    <col min="14045" max="14046" width="5" style="166" customWidth="1"/>
    <col min="14047" max="14047" width="5.28515625" style="166" customWidth="1"/>
    <col min="14048" max="14048" width="4.85546875" style="166" customWidth="1"/>
    <col min="14049" max="14049" width="5" style="166" customWidth="1"/>
    <col min="14050" max="14050" width="5.28515625" style="166" customWidth="1"/>
    <col min="14051" max="14051" width="4.140625" style="166" customWidth="1"/>
    <col min="14052" max="14052" width="5" style="166" customWidth="1"/>
    <col min="14053" max="14054" width="5.42578125" style="166" customWidth="1"/>
    <col min="14055" max="14055" width="2.5703125" style="166" customWidth="1"/>
    <col min="14056" max="14056" width="1" style="166" customWidth="1"/>
    <col min="14057" max="14058" width="7.5703125" style="166" customWidth="1"/>
    <col min="14059" max="14059" width="1.85546875" style="166" customWidth="1"/>
    <col min="14060" max="14073" width="7.5703125" style="166" customWidth="1"/>
    <col min="14074" max="14288" width="9.140625" style="166"/>
    <col min="14289" max="14289" width="1" style="166" customWidth="1"/>
    <col min="14290" max="14290" width="2.5703125" style="166" customWidth="1"/>
    <col min="14291" max="14291" width="1" style="166" customWidth="1"/>
    <col min="14292" max="14292" width="20.42578125" style="166" customWidth="1"/>
    <col min="14293" max="14294" width="0.5703125" style="166" customWidth="1"/>
    <col min="14295" max="14295" width="5" style="166" customWidth="1"/>
    <col min="14296" max="14296" width="0.42578125" style="166" customWidth="1"/>
    <col min="14297" max="14297" width="5" style="166" customWidth="1"/>
    <col min="14298" max="14298" width="4.28515625" style="166" customWidth="1"/>
    <col min="14299" max="14299" width="5" style="166" customWidth="1"/>
    <col min="14300" max="14300" width="4.42578125" style="166" customWidth="1"/>
    <col min="14301" max="14302" width="5" style="166" customWidth="1"/>
    <col min="14303" max="14303" width="5.28515625" style="166" customWidth="1"/>
    <col min="14304" max="14304" width="4.85546875" style="166" customWidth="1"/>
    <col min="14305" max="14305" width="5" style="166" customWidth="1"/>
    <col min="14306" max="14306" width="5.28515625" style="166" customWidth="1"/>
    <col min="14307" max="14307" width="4.140625" style="166" customWidth="1"/>
    <col min="14308" max="14308" width="5" style="166" customWidth="1"/>
    <col min="14309" max="14310" width="5.42578125" style="166" customWidth="1"/>
    <col min="14311" max="14311" width="2.5703125" style="166" customWidth="1"/>
    <col min="14312" max="14312" width="1" style="166" customWidth="1"/>
    <col min="14313" max="14314" width="7.5703125" style="166" customWidth="1"/>
    <col min="14315" max="14315" width="1.85546875" style="166" customWidth="1"/>
    <col min="14316" max="14329" width="7.5703125" style="166" customWidth="1"/>
    <col min="14330" max="14544" width="9.140625" style="166"/>
    <col min="14545" max="14545" width="1" style="166" customWidth="1"/>
    <col min="14546" max="14546" width="2.5703125" style="166" customWidth="1"/>
    <col min="14547" max="14547" width="1" style="166" customWidth="1"/>
    <col min="14548" max="14548" width="20.42578125" style="166" customWidth="1"/>
    <col min="14549" max="14550" width="0.5703125" style="166" customWidth="1"/>
    <col min="14551" max="14551" width="5" style="166" customWidth="1"/>
    <col min="14552" max="14552" width="0.42578125" style="166" customWidth="1"/>
    <col min="14553" max="14553" width="5" style="166" customWidth="1"/>
    <col min="14554" max="14554" width="4.28515625" style="166" customWidth="1"/>
    <col min="14555" max="14555" width="5" style="166" customWidth="1"/>
    <col min="14556" max="14556" width="4.42578125" style="166" customWidth="1"/>
    <col min="14557" max="14558" width="5" style="166" customWidth="1"/>
    <col min="14559" max="14559" width="5.28515625" style="166" customWidth="1"/>
    <col min="14560" max="14560" width="4.85546875" style="166" customWidth="1"/>
    <col min="14561" max="14561" width="5" style="166" customWidth="1"/>
    <col min="14562" max="14562" width="5.28515625" style="166" customWidth="1"/>
    <col min="14563" max="14563" width="4.140625" style="166" customWidth="1"/>
    <col min="14564" max="14564" width="5" style="166" customWidth="1"/>
    <col min="14565" max="14566" width="5.42578125" style="166" customWidth="1"/>
    <col min="14567" max="14567" width="2.5703125" style="166" customWidth="1"/>
    <col min="14568" max="14568" width="1" style="166" customWidth="1"/>
    <col min="14569" max="14570" width="7.5703125" style="166" customWidth="1"/>
    <col min="14571" max="14571" width="1.85546875" style="166" customWidth="1"/>
    <col min="14572" max="14585" width="7.5703125" style="166" customWidth="1"/>
    <col min="14586" max="14800" width="9.140625" style="166"/>
    <col min="14801" max="14801" width="1" style="166" customWidth="1"/>
    <col min="14802" max="14802" width="2.5703125" style="166" customWidth="1"/>
    <col min="14803" max="14803" width="1" style="166" customWidth="1"/>
    <col min="14804" max="14804" width="20.42578125" style="166" customWidth="1"/>
    <col min="14805" max="14806" width="0.5703125" style="166" customWidth="1"/>
    <col min="14807" max="14807" width="5" style="166" customWidth="1"/>
    <col min="14808" max="14808" width="0.42578125" style="166" customWidth="1"/>
    <col min="14809" max="14809" width="5" style="166" customWidth="1"/>
    <col min="14810" max="14810" width="4.28515625" style="166" customWidth="1"/>
    <col min="14811" max="14811" width="5" style="166" customWidth="1"/>
    <col min="14812" max="14812" width="4.42578125" style="166" customWidth="1"/>
    <col min="14813" max="14814" width="5" style="166" customWidth="1"/>
    <col min="14815" max="14815" width="5.28515625" style="166" customWidth="1"/>
    <col min="14816" max="14816" width="4.85546875" style="166" customWidth="1"/>
    <col min="14817" max="14817" width="5" style="166" customWidth="1"/>
    <col min="14818" max="14818" width="5.28515625" style="166" customWidth="1"/>
    <col min="14819" max="14819" width="4.140625" style="166" customWidth="1"/>
    <col min="14820" max="14820" width="5" style="166" customWidth="1"/>
    <col min="14821" max="14822" width="5.42578125" style="166" customWidth="1"/>
    <col min="14823" max="14823" width="2.5703125" style="166" customWidth="1"/>
    <col min="14824" max="14824" width="1" style="166" customWidth="1"/>
    <col min="14825" max="14826" width="7.5703125" style="166" customWidth="1"/>
    <col min="14827" max="14827" width="1.85546875" style="166" customWidth="1"/>
    <col min="14828" max="14841" width="7.5703125" style="166" customWidth="1"/>
    <col min="14842" max="15056" width="9.140625" style="166"/>
    <col min="15057" max="15057" width="1" style="166" customWidth="1"/>
    <col min="15058" max="15058" width="2.5703125" style="166" customWidth="1"/>
    <col min="15059" max="15059" width="1" style="166" customWidth="1"/>
    <col min="15060" max="15060" width="20.42578125" style="166" customWidth="1"/>
    <col min="15061" max="15062" width="0.5703125" style="166" customWidth="1"/>
    <col min="15063" max="15063" width="5" style="166" customWidth="1"/>
    <col min="15064" max="15064" width="0.42578125" style="166" customWidth="1"/>
    <col min="15065" max="15065" width="5" style="166" customWidth="1"/>
    <col min="15066" max="15066" width="4.28515625" style="166" customWidth="1"/>
    <col min="15067" max="15067" width="5" style="166" customWidth="1"/>
    <col min="15068" max="15068" width="4.42578125" style="166" customWidth="1"/>
    <col min="15069" max="15070" width="5" style="166" customWidth="1"/>
    <col min="15071" max="15071" width="5.28515625" style="166" customWidth="1"/>
    <col min="15072" max="15072" width="4.85546875" style="166" customWidth="1"/>
    <col min="15073" max="15073" width="5" style="166" customWidth="1"/>
    <col min="15074" max="15074" width="5.28515625" style="166" customWidth="1"/>
    <col min="15075" max="15075" width="4.140625" style="166" customWidth="1"/>
    <col min="15076" max="15076" width="5" style="166" customWidth="1"/>
    <col min="15077" max="15078" width="5.42578125" style="166" customWidth="1"/>
    <col min="15079" max="15079" width="2.5703125" style="166" customWidth="1"/>
    <col min="15080" max="15080" width="1" style="166" customWidth="1"/>
    <col min="15081" max="15082" width="7.5703125" style="166" customWidth="1"/>
    <col min="15083" max="15083" width="1.85546875" style="166" customWidth="1"/>
    <col min="15084" max="15097" width="7.5703125" style="166" customWidth="1"/>
    <col min="15098" max="15312" width="9.140625" style="166"/>
    <col min="15313" max="15313" width="1" style="166" customWidth="1"/>
    <col min="15314" max="15314" width="2.5703125" style="166" customWidth="1"/>
    <col min="15315" max="15315" width="1" style="166" customWidth="1"/>
    <col min="15316" max="15316" width="20.42578125" style="166" customWidth="1"/>
    <col min="15317" max="15318" width="0.5703125" style="166" customWidth="1"/>
    <col min="15319" max="15319" width="5" style="166" customWidth="1"/>
    <col min="15320" max="15320" width="0.42578125" style="166" customWidth="1"/>
    <col min="15321" max="15321" width="5" style="166" customWidth="1"/>
    <col min="15322" max="15322" width="4.28515625" style="166" customWidth="1"/>
    <col min="15323" max="15323" width="5" style="166" customWidth="1"/>
    <col min="15324" max="15324" width="4.42578125" style="166" customWidth="1"/>
    <col min="15325" max="15326" width="5" style="166" customWidth="1"/>
    <col min="15327" max="15327" width="5.28515625" style="166" customWidth="1"/>
    <col min="15328" max="15328" width="4.85546875" style="166" customWidth="1"/>
    <col min="15329" max="15329" width="5" style="166" customWidth="1"/>
    <col min="15330" max="15330" width="5.28515625" style="166" customWidth="1"/>
    <col min="15331" max="15331" width="4.140625" style="166" customWidth="1"/>
    <col min="15332" max="15332" width="5" style="166" customWidth="1"/>
    <col min="15333" max="15334" width="5.42578125" style="166" customWidth="1"/>
    <col min="15335" max="15335" width="2.5703125" style="166" customWidth="1"/>
    <col min="15336" max="15336" width="1" style="166" customWidth="1"/>
    <col min="15337" max="15338" width="7.5703125" style="166" customWidth="1"/>
    <col min="15339" max="15339" width="1.85546875" style="166" customWidth="1"/>
    <col min="15340" max="15353" width="7.5703125" style="166" customWidth="1"/>
    <col min="15354" max="15568" width="9.140625" style="166"/>
    <col min="15569" max="15569" width="1" style="166" customWidth="1"/>
    <col min="15570" max="15570" width="2.5703125" style="166" customWidth="1"/>
    <col min="15571" max="15571" width="1" style="166" customWidth="1"/>
    <col min="15572" max="15572" width="20.42578125" style="166" customWidth="1"/>
    <col min="15573" max="15574" width="0.5703125" style="166" customWidth="1"/>
    <col min="15575" max="15575" width="5" style="166" customWidth="1"/>
    <col min="15576" max="15576" width="0.42578125" style="166" customWidth="1"/>
    <col min="15577" max="15577" width="5" style="166" customWidth="1"/>
    <col min="15578" max="15578" width="4.28515625" style="166" customWidth="1"/>
    <col min="15579" max="15579" width="5" style="166" customWidth="1"/>
    <col min="15580" max="15580" width="4.42578125" style="166" customWidth="1"/>
    <col min="15581" max="15582" width="5" style="166" customWidth="1"/>
    <col min="15583" max="15583" width="5.28515625" style="166" customWidth="1"/>
    <col min="15584" max="15584" width="4.85546875" style="166" customWidth="1"/>
    <col min="15585" max="15585" width="5" style="166" customWidth="1"/>
    <col min="15586" max="15586" width="5.28515625" style="166" customWidth="1"/>
    <col min="15587" max="15587" width="4.140625" style="166" customWidth="1"/>
    <col min="15588" max="15588" width="5" style="166" customWidth="1"/>
    <col min="15589" max="15590" width="5.42578125" style="166" customWidth="1"/>
    <col min="15591" max="15591" width="2.5703125" style="166" customWidth="1"/>
    <col min="15592" max="15592" width="1" style="166" customWidth="1"/>
    <col min="15593" max="15594" width="7.5703125" style="166" customWidth="1"/>
    <col min="15595" max="15595" width="1.85546875" style="166" customWidth="1"/>
    <col min="15596" max="15609" width="7.5703125" style="166" customWidth="1"/>
    <col min="15610" max="15824" width="9.140625" style="166"/>
    <col min="15825" max="15825" width="1" style="166" customWidth="1"/>
    <col min="15826" max="15826" width="2.5703125" style="166" customWidth="1"/>
    <col min="15827" max="15827" width="1" style="166" customWidth="1"/>
    <col min="15828" max="15828" width="20.42578125" style="166" customWidth="1"/>
    <col min="15829" max="15830" width="0.5703125" style="166" customWidth="1"/>
    <col min="15831" max="15831" width="5" style="166" customWidth="1"/>
    <col min="15832" max="15832" width="0.42578125" style="166" customWidth="1"/>
    <col min="15833" max="15833" width="5" style="166" customWidth="1"/>
    <col min="15834" max="15834" width="4.28515625" style="166" customWidth="1"/>
    <col min="15835" max="15835" width="5" style="166" customWidth="1"/>
    <col min="15836" max="15836" width="4.42578125" style="166" customWidth="1"/>
    <col min="15837" max="15838" width="5" style="166" customWidth="1"/>
    <col min="15839" max="15839" width="5.28515625" style="166" customWidth="1"/>
    <col min="15840" max="15840" width="4.85546875" style="166" customWidth="1"/>
    <col min="15841" max="15841" width="5" style="166" customWidth="1"/>
    <col min="15842" max="15842" width="5.28515625" style="166" customWidth="1"/>
    <col min="15843" max="15843" width="4.140625" style="166" customWidth="1"/>
    <col min="15844" max="15844" width="5" style="166" customWidth="1"/>
    <col min="15845" max="15846" width="5.42578125" style="166" customWidth="1"/>
    <col min="15847" max="15847" width="2.5703125" style="166" customWidth="1"/>
    <col min="15848" max="15848" width="1" style="166" customWidth="1"/>
    <col min="15849" max="15850" width="7.5703125" style="166" customWidth="1"/>
    <col min="15851" max="15851" width="1.85546875" style="166" customWidth="1"/>
    <col min="15852" max="15865" width="7.5703125" style="166" customWidth="1"/>
    <col min="15866" max="16080" width="9.140625" style="166"/>
    <col min="16081" max="16081" width="1" style="166" customWidth="1"/>
    <col min="16082" max="16082" width="2.5703125" style="166" customWidth="1"/>
    <col min="16083" max="16083" width="1" style="166" customWidth="1"/>
    <col min="16084" max="16084" width="20.42578125" style="166" customWidth="1"/>
    <col min="16085" max="16086" width="0.5703125" style="166" customWidth="1"/>
    <col min="16087" max="16087" width="5" style="166" customWidth="1"/>
    <col min="16088" max="16088" width="0.42578125" style="166" customWidth="1"/>
    <col min="16089" max="16089" width="5" style="166" customWidth="1"/>
    <col min="16090" max="16090" width="4.28515625" style="166" customWidth="1"/>
    <col min="16091" max="16091" width="5" style="166" customWidth="1"/>
    <col min="16092" max="16092" width="4.42578125" style="166" customWidth="1"/>
    <col min="16093" max="16094" width="5" style="166" customWidth="1"/>
    <col min="16095" max="16095" width="5.28515625" style="166" customWidth="1"/>
    <col min="16096" max="16096" width="4.85546875" style="166" customWidth="1"/>
    <col min="16097" max="16097" width="5" style="166" customWidth="1"/>
    <col min="16098" max="16098" width="5.28515625" style="166" customWidth="1"/>
    <col min="16099" max="16099" width="4.140625" style="166" customWidth="1"/>
    <col min="16100" max="16100" width="5" style="166" customWidth="1"/>
    <col min="16101" max="16102" width="5.42578125" style="166" customWidth="1"/>
    <col min="16103" max="16103" width="2.5703125" style="166" customWidth="1"/>
    <col min="16104" max="16104" width="1" style="166" customWidth="1"/>
    <col min="16105" max="16106" width="7.5703125" style="166" customWidth="1"/>
    <col min="16107" max="16107" width="1.85546875" style="166" customWidth="1"/>
    <col min="16108" max="16121" width="7.5703125" style="166" customWidth="1"/>
    <col min="16122" max="16384" width="9.140625" style="166"/>
  </cols>
  <sheetData>
    <row r="1" spans="1:36" ht="13.5" customHeight="1">
      <c r="A1" s="165"/>
      <c r="B1" s="1688" t="s">
        <v>455</v>
      </c>
      <c r="C1" s="1688"/>
      <c r="D1" s="1688"/>
      <c r="E1" s="519"/>
      <c r="F1" s="519"/>
      <c r="G1" s="519"/>
      <c r="H1" s="519"/>
      <c r="I1" s="519"/>
      <c r="J1" s="519"/>
      <c r="K1" s="519"/>
      <c r="L1" s="519"/>
      <c r="M1" s="519"/>
      <c r="N1" s="519"/>
      <c r="O1" s="519"/>
      <c r="P1" s="519"/>
      <c r="Q1" s="519"/>
      <c r="R1" s="1466"/>
      <c r="S1" s="1466"/>
      <c r="T1" s="1466"/>
      <c r="U1" s="1466"/>
      <c r="V1" s="1466"/>
      <c r="W1" s="1466"/>
      <c r="X1" s="1466"/>
    </row>
    <row r="2" spans="1:36" ht="4.5" customHeight="1">
      <c r="A2" s="165"/>
      <c r="B2" s="1689"/>
      <c r="C2" s="1689"/>
      <c r="D2" s="1689"/>
      <c r="E2" s="1689"/>
      <c r="F2" s="1689"/>
      <c r="G2" s="1689"/>
      <c r="H2" s="1689"/>
      <c r="I2" s="1689"/>
      <c r="J2" s="1689"/>
      <c r="K2" s="1378"/>
      <c r="L2" s="1378"/>
      <c r="M2" s="1378"/>
      <c r="N2" s="1378"/>
      <c r="O2" s="1378"/>
      <c r="P2" s="520"/>
      <c r="Q2" s="1383"/>
      <c r="R2" s="1466"/>
      <c r="S2" s="1466"/>
      <c r="T2" s="1466"/>
      <c r="U2" s="1466"/>
      <c r="V2" s="1466"/>
      <c r="W2" s="1466"/>
      <c r="X2" s="1466"/>
    </row>
    <row r="3" spans="1:36" ht="13.5" customHeight="1" thickBot="1">
      <c r="A3" s="165"/>
      <c r="B3" s="167"/>
      <c r="C3" s="167"/>
      <c r="D3" s="167"/>
      <c r="E3" s="167"/>
      <c r="F3" s="167"/>
      <c r="G3" s="167"/>
      <c r="H3" s="167"/>
      <c r="I3" s="167"/>
      <c r="J3" s="167"/>
      <c r="K3" s="167"/>
      <c r="L3" s="167"/>
      <c r="M3" s="167"/>
      <c r="N3" s="517"/>
      <c r="O3" s="1005" t="s">
        <v>73</v>
      </c>
      <c r="P3" s="521"/>
      <c r="Q3" s="1383"/>
      <c r="R3" s="1466"/>
      <c r="S3" s="1467"/>
      <c r="T3" s="1466"/>
      <c r="U3" s="1466"/>
      <c r="V3" s="1466"/>
      <c r="W3" s="1466"/>
      <c r="X3" s="1466"/>
    </row>
    <row r="4" spans="1:36" s="171" customFormat="1" ht="13.5" customHeight="1" thickBot="1">
      <c r="A4" s="169"/>
      <c r="B4" s="170"/>
      <c r="C4" s="1690" t="s">
        <v>593</v>
      </c>
      <c r="D4" s="1691"/>
      <c r="E4" s="1691"/>
      <c r="F4" s="1691"/>
      <c r="G4" s="1691"/>
      <c r="H4" s="1691"/>
      <c r="I4" s="1691"/>
      <c r="J4" s="1691"/>
      <c r="K4" s="1691"/>
      <c r="L4" s="1691"/>
      <c r="M4" s="1691"/>
      <c r="N4" s="1691"/>
      <c r="O4" s="1692"/>
      <c r="P4" s="521"/>
      <c r="Q4" s="1383"/>
      <c r="R4" s="1468"/>
      <c r="S4" s="1468"/>
      <c r="T4" s="1468"/>
      <c r="U4" s="1468"/>
      <c r="V4" s="1468"/>
      <c r="W4" s="1468"/>
      <c r="X4" s="1468"/>
    </row>
    <row r="5" spans="1:36" ht="5.25" customHeight="1">
      <c r="A5" s="165"/>
      <c r="B5" s="167"/>
      <c r="C5" s="173"/>
      <c r="D5" s="173"/>
      <c r="E5" s="173"/>
      <c r="F5" s="464"/>
      <c r="G5" s="464"/>
      <c r="H5" s="464"/>
      <c r="I5" s="464"/>
      <c r="J5" s="464"/>
      <c r="K5" s="464"/>
      <c r="L5" s="464"/>
      <c r="M5" s="464"/>
      <c r="N5" s="464"/>
      <c r="O5" s="464"/>
      <c r="P5" s="521"/>
      <c r="Q5" s="1383"/>
      <c r="R5" s="1468"/>
      <c r="S5" s="1468"/>
      <c r="T5" s="1468"/>
      <c r="U5" s="1468"/>
      <c r="V5" s="1468"/>
      <c r="W5" s="1468"/>
      <c r="X5" s="1468"/>
      <c r="Y5" s="171"/>
      <c r="Z5" s="171"/>
      <c r="AA5" s="171"/>
      <c r="AB5" s="171"/>
    </row>
    <row r="6" spans="1:36" ht="38.25" customHeight="1">
      <c r="A6" s="165"/>
      <c r="B6" s="167"/>
      <c r="C6" s="1686">
        <v>2012</v>
      </c>
      <c r="D6" s="1687"/>
      <c r="E6" s="1384"/>
      <c r="F6" s="1385" t="s">
        <v>68</v>
      </c>
      <c r="G6" s="1385" t="s">
        <v>594</v>
      </c>
      <c r="H6" s="1385" t="s">
        <v>595</v>
      </c>
      <c r="I6" s="1385" t="s">
        <v>596</v>
      </c>
      <c r="J6" s="1385" t="s">
        <v>597</v>
      </c>
      <c r="K6" s="1385" t="s">
        <v>598</v>
      </c>
      <c r="L6" s="1385" t="s">
        <v>599</v>
      </c>
      <c r="M6" s="1385" t="s">
        <v>600</v>
      </c>
      <c r="N6" s="1385" t="s">
        <v>601</v>
      </c>
      <c r="O6" s="1385" t="s">
        <v>602</v>
      </c>
      <c r="P6" s="1386"/>
      <c r="Q6" s="1387"/>
      <c r="R6" s="1468"/>
      <c r="S6" s="1468"/>
      <c r="T6" s="1468"/>
      <c r="U6" s="1468"/>
      <c r="V6" s="1468"/>
      <c r="W6" s="1468"/>
      <c r="X6" s="1468"/>
      <c r="Y6" s="171"/>
      <c r="Z6" s="171"/>
      <c r="AA6" s="171"/>
      <c r="AB6" s="171"/>
    </row>
    <row r="7" spans="1:36" s="1341" customFormat="1" ht="12.75" customHeight="1">
      <c r="A7" s="1339"/>
      <c r="B7" s="1340"/>
      <c r="C7" s="1693" t="s">
        <v>68</v>
      </c>
      <c r="D7" s="1693"/>
      <c r="E7" s="1388"/>
      <c r="F7" s="1389">
        <v>193611</v>
      </c>
      <c r="G7" s="1389">
        <v>28241</v>
      </c>
      <c r="H7" s="1389">
        <v>1816</v>
      </c>
      <c r="I7" s="1389">
        <v>27737</v>
      </c>
      <c r="J7" s="1389">
        <v>6699</v>
      </c>
      <c r="K7" s="1389">
        <v>70201</v>
      </c>
      <c r="L7" s="1389">
        <v>45991</v>
      </c>
      <c r="M7" s="1389">
        <v>2556</v>
      </c>
      <c r="N7" s="1389">
        <v>751</v>
      </c>
      <c r="O7" s="1389">
        <v>9619</v>
      </c>
      <c r="P7" s="1390"/>
      <c r="R7" s="1468"/>
      <c r="S7" s="1468"/>
      <c r="T7" s="1468"/>
      <c r="U7" s="1468"/>
      <c r="V7" s="1468"/>
      <c r="W7" s="1468"/>
      <c r="X7" s="1468"/>
      <c r="Y7" s="171"/>
      <c r="Z7" s="171"/>
      <c r="AA7" s="171"/>
      <c r="AB7" s="171"/>
      <c r="AC7" s="1391"/>
      <c r="AD7" s="1391"/>
      <c r="AE7" s="1391"/>
      <c r="AF7" s="1391"/>
      <c r="AG7" s="1391"/>
      <c r="AH7" s="1391"/>
      <c r="AI7" s="1391"/>
      <c r="AJ7" s="1391"/>
    </row>
    <row r="8" spans="1:36" ht="11.25" customHeight="1">
      <c r="A8" s="165"/>
      <c r="B8" s="167"/>
      <c r="C8" s="1335" t="s">
        <v>523</v>
      </c>
      <c r="D8" s="1392" t="s">
        <v>523</v>
      </c>
      <c r="E8" s="1384"/>
      <c r="F8" s="1389">
        <v>5839</v>
      </c>
      <c r="G8" s="1389">
        <v>902</v>
      </c>
      <c r="H8" s="1389">
        <v>22</v>
      </c>
      <c r="I8" s="1389">
        <v>682</v>
      </c>
      <c r="J8" s="1389">
        <v>386</v>
      </c>
      <c r="K8" s="1389">
        <v>1944</v>
      </c>
      <c r="L8" s="1389">
        <v>1477</v>
      </c>
      <c r="M8" s="1389">
        <v>119</v>
      </c>
      <c r="N8" s="1389">
        <v>21</v>
      </c>
      <c r="O8" s="1389">
        <v>286</v>
      </c>
      <c r="P8" s="1386"/>
      <c r="Q8" s="1387"/>
      <c r="R8" s="1468"/>
      <c r="S8" s="1468"/>
      <c r="T8" s="1468"/>
      <c r="U8" s="1468"/>
      <c r="V8" s="1468"/>
      <c r="W8" s="1468"/>
      <c r="X8" s="1468"/>
      <c r="Y8" s="171"/>
      <c r="Z8" s="171"/>
      <c r="AA8" s="171"/>
      <c r="AB8" s="171"/>
    </row>
    <row r="9" spans="1:36" ht="11.25" customHeight="1">
      <c r="A9" s="165"/>
      <c r="B9" s="167"/>
      <c r="C9" s="1335" t="s">
        <v>382</v>
      </c>
      <c r="D9" s="1392" t="s">
        <v>382</v>
      </c>
      <c r="E9" s="1384"/>
      <c r="F9" s="1389">
        <v>1245</v>
      </c>
      <c r="G9" s="1389">
        <v>192</v>
      </c>
      <c r="H9" s="1389">
        <v>0</v>
      </c>
      <c r="I9" s="1389">
        <v>188</v>
      </c>
      <c r="J9" s="1389">
        <v>46</v>
      </c>
      <c r="K9" s="1389">
        <v>414</v>
      </c>
      <c r="L9" s="1389">
        <v>303</v>
      </c>
      <c r="M9" s="1389">
        <v>29</v>
      </c>
      <c r="N9" s="1389">
        <v>2</v>
      </c>
      <c r="O9" s="1389">
        <v>71</v>
      </c>
      <c r="P9" s="1386"/>
      <c r="Q9" s="1393"/>
      <c r="R9" s="1468"/>
      <c r="S9" s="1468"/>
      <c r="T9" s="1468"/>
      <c r="U9" s="1468"/>
      <c r="V9" s="1468"/>
      <c r="W9" s="1468"/>
      <c r="X9" s="1468"/>
      <c r="Y9" s="171"/>
      <c r="Z9" s="171"/>
      <c r="AA9" s="171"/>
      <c r="AB9" s="171"/>
    </row>
    <row r="10" spans="1:36" ht="11.25" customHeight="1">
      <c r="A10" s="165"/>
      <c r="B10" s="167"/>
      <c r="C10" s="1335" t="s">
        <v>383</v>
      </c>
      <c r="D10" s="1392" t="s">
        <v>383</v>
      </c>
      <c r="E10" s="242"/>
      <c r="F10" s="1389">
        <v>51930</v>
      </c>
      <c r="G10" s="1389">
        <v>9269</v>
      </c>
      <c r="H10" s="1389">
        <v>466</v>
      </c>
      <c r="I10" s="1389">
        <v>6265</v>
      </c>
      <c r="J10" s="1389">
        <v>1586</v>
      </c>
      <c r="K10" s="1389">
        <v>21342</v>
      </c>
      <c r="L10" s="1389">
        <v>9852</v>
      </c>
      <c r="M10" s="1389">
        <v>499</v>
      </c>
      <c r="N10" s="1389">
        <v>184</v>
      </c>
      <c r="O10" s="1389">
        <v>2468</v>
      </c>
      <c r="P10" s="1386"/>
      <c r="Q10" s="1394"/>
      <c r="R10" s="1468"/>
      <c r="S10" s="1468"/>
      <c r="T10" s="1468"/>
      <c r="U10" s="1468"/>
      <c r="V10" s="1468"/>
      <c r="W10" s="1468"/>
      <c r="X10" s="1468"/>
      <c r="Y10" s="171"/>
      <c r="Z10" s="171"/>
      <c r="AA10" s="171"/>
      <c r="AB10" s="171"/>
    </row>
    <row r="11" spans="1:36" s="193" customFormat="1" ht="11.25" customHeight="1">
      <c r="A11" s="191"/>
      <c r="B11" s="192"/>
      <c r="C11" s="1335"/>
      <c r="D11" s="1395" t="s">
        <v>498</v>
      </c>
      <c r="E11" s="1396"/>
      <c r="F11" s="1397">
        <v>6512</v>
      </c>
      <c r="G11" s="1397">
        <v>689</v>
      </c>
      <c r="H11" s="1397">
        <v>62</v>
      </c>
      <c r="I11" s="1397">
        <v>863</v>
      </c>
      <c r="J11" s="1397">
        <v>239</v>
      </c>
      <c r="K11" s="1397">
        <v>2731</v>
      </c>
      <c r="L11" s="1397">
        <v>1396</v>
      </c>
      <c r="M11" s="1397">
        <v>79</v>
      </c>
      <c r="N11" s="1397">
        <v>21</v>
      </c>
      <c r="O11" s="1397">
        <v>431</v>
      </c>
      <c r="P11" s="1386"/>
      <c r="Q11" s="1387"/>
      <c r="R11" s="1468"/>
      <c r="S11" s="1468"/>
      <c r="T11" s="1468"/>
      <c r="U11" s="1468"/>
      <c r="V11" s="1468"/>
      <c r="W11" s="1468"/>
      <c r="X11" s="1468"/>
      <c r="Y11" s="171"/>
      <c r="Z11" s="171"/>
      <c r="AA11" s="171"/>
      <c r="AB11" s="171"/>
    </row>
    <row r="12" spans="1:36" s="193" customFormat="1" ht="11.25" customHeight="1">
      <c r="A12" s="191"/>
      <c r="B12" s="192"/>
      <c r="C12" s="1335"/>
      <c r="D12" s="1395" t="s">
        <v>499</v>
      </c>
      <c r="E12" s="1396"/>
      <c r="F12" s="1397">
        <v>957</v>
      </c>
      <c r="G12" s="1397">
        <v>167</v>
      </c>
      <c r="H12" s="1397">
        <v>9</v>
      </c>
      <c r="I12" s="1397">
        <v>109</v>
      </c>
      <c r="J12" s="1397">
        <v>21</v>
      </c>
      <c r="K12" s="1397">
        <v>258</v>
      </c>
      <c r="L12" s="1397">
        <v>312</v>
      </c>
      <c r="M12" s="1397">
        <v>31</v>
      </c>
      <c r="N12" s="1397">
        <v>3</v>
      </c>
      <c r="O12" s="1397">
        <v>47</v>
      </c>
      <c r="P12" s="1386"/>
      <c r="Q12" s="1387"/>
      <c r="R12" s="1468"/>
      <c r="S12" s="1468"/>
      <c r="T12" s="1468"/>
      <c r="U12" s="1468"/>
      <c r="V12" s="1468"/>
      <c r="W12" s="1468"/>
      <c r="X12" s="1468"/>
      <c r="Y12" s="171"/>
      <c r="Z12" s="171"/>
      <c r="AA12" s="171"/>
      <c r="AB12" s="171"/>
    </row>
    <row r="13" spans="1:36" s="193" customFormat="1" ht="11.25" customHeight="1">
      <c r="A13" s="191"/>
      <c r="B13" s="192"/>
      <c r="C13" s="1335"/>
      <c r="D13" s="1395" t="s">
        <v>500</v>
      </c>
      <c r="E13" s="1396"/>
      <c r="F13" s="1397">
        <v>46</v>
      </c>
      <c r="G13" s="1397">
        <v>0</v>
      </c>
      <c r="H13" s="1397">
        <v>0</v>
      </c>
      <c r="I13" s="1397">
        <v>7</v>
      </c>
      <c r="J13" s="1397">
        <v>1</v>
      </c>
      <c r="K13" s="1397">
        <v>24</v>
      </c>
      <c r="L13" s="1397">
        <v>14</v>
      </c>
      <c r="M13" s="1397">
        <v>0</v>
      </c>
      <c r="N13" s="1397">
        <v>0</v>
      </c>
      <c r="O13" s="1397">
        <v>0</v>
      </c>
      <c r="P13" s="1386"/>
      <c r="Q13" s="1387"/>
      <c r="R13" s="1468"/>
      <c r="S13" s="1468"/>
      <c r="T13" s="1468"/>
      <c r="U13" s="1468"/>
      <c r="V13" s="1468"/>
      <c r="W13" s="1468"/>
      <c r="X13" s="1468"/>
      <c r="Y13" s="171"/>
      <c r="Z13" s="171"/>
      <c r="AA13" s="171"/>
      <c r="AB13" s="171"/>
    </row>
    <row r="14" spans="1:36" s="193" customFormat="1" ht="11.25" customHeight="1">
      <c r="A14" s="191"/>
      <c r="B14" s="192"/>
      <c r="C14" s="1335"/>
      <c r="D14" s="1395" t="s">
        <v>501</v>
      </c>
      <c r="E14" s="1396"/>
      <c r="F14" s="1397">
        <v>2650</v>
      </c>
      <c r="G14" s="1397">
        <v>376</v>
      </c>
      <c r="H14" s="1397">
        <v>31</v>
      </c>
      <c r="I14" s="1397">
        <v>385</v>
      </c>
      <c r="J14" s="1397">
        <v>134</v>
      </c>
      <c r="K14" s="1397">
        <v>1026</v>
      </c>
      <c r="L14" s="1397">
        <v>556</v>
      </c>
      <c r="M14" s="1397">
        <v>35</v>
      </c>
      <c r="N14" s="1397">
        <v>6</v>
      </c>
      <c r="O14" s="1397">
        <v>101</v>
      </c>
      <c r="P14" s="1386"/>
      <c r="Q14" s="1387"/>
      <c r="R14" s="1469"/>
      <c r="S14" s="1469"/>
      <c r="T14" s="1469"/>
      <c r="U14" s="1469"/>
      <c r="V14" s="1469"/>
      <c r="W14" s="1469"/>
      <c r="X14" s="1469"/>
      <c r="Y14" s="1391"/>
      <c r="Z14" s="1391"/>
      <c r="AA14" s="1391"/>
    </row>
    <row r="15" spans="1:36" s="193" customFormat="1" ht="11.25" customHeight="1">
      <c r="A15" s="191"/>
      <c r="B15" s="192"/>
      <c r="C15" s="1335"/>
      <c r="D15" s="1395" t="s">
        <v>502</v>
      </c>
      <c r="E15" s="1396"/>
      <c r="F15" s="1397">
        <v>1867</v>
      </c>
      <c r="G15" s="1397">
        <v>140</v>
      </c>
      <c r="H15" s="1397">
        <v>34</v>
      </c>
      <c r="I15" s="1397">
        <v>224</v>
      </c>
      <c r="J15" s="1397">
        <v>73</v>
      </c>
      <c r="K15" s="1397">
        <v>927</v>
      </c>
      <c r="L15" s="1397">
        <v>332</v>
      </c>
      <c r="M15" s="1397">
        <v>33</v>
      </c>
      <c r="N15" s="1397">
        <v>32</v>
      </c>
      <c r="O15" s="1397">
        <v>73</v>
      </c>
      <c r="P15" s="1386"/>
      <c r="Q15" s="1387"/>
      <c r="R15" s="1469"/>
      <c r="S15" s="1469"/>
      <c r="T15" s="1469"/>
      <c r="U15" s="1469"/>
      <c r="V15" s="1469"/>
      <c r="W15" s="1469"/>
      <c r="X15" s="1469"/>
      <c r="Y15" s="1391"/>
      <c r="Z15" s="1391"/>
      <c r="AA15" s="1391"/>
    </row>
    <row r="16" spans="1:36" s="193" customFormat="1" ht="11.25" customHeight="1">
      <c r="A16" s="191"/>
      <c r="B16" s="192"/>
      <c r="C16" s="1335"/>
      <c r="D16" s="1395" t="s">
        <v>524</v>
      </c>
      <c r="E16" s="1396"/>
      <c r="F16" s="1397">
        <v>1966</v>
      </c>
      <c r="G16" s="1397">
        <v>168</v>
      </c>
      <c r="H16" s="1397">
        <v>14</v>
      </c>
      <c r="I16" s="1397">
        <v>189</v>
      </c>
      <c r="J16" s="1397">
        <v>48</v>
      </c>
      <c r="K16" s="1397">
        <v>1197</v>
      </c>
      <c r="L16" s="1397">
        <v>264</v>
      </c>
      <c r="M16" s="1397">
        <v>8</v>
      </c>
      <c r="N16" s="1397">
        <v>8</v>
      </c>
      <c r="O16" s="1397">
        <v>70</v>
      </c>
      <c r="P16" s="1386"/>
      <c r="Q16" s="1387"/>
      <c r="R16" s="1469"/>
      <c r="S16" s="1469"/>
      <c r="T16" s="1469"/>
      <c r="U16" s="1469"/>
      <c r="V16" s="1469"/>
      <c r="W16" s="1469"/>
      <c r="X16" s="1469"/>
      <c r="Y16" s="1391"/>
      <c r="Z16" s="1391"/>
      <c r="AA16" s="1391"/>
    </row>
    <row r="17" spans="1:27" s="193" customFormat="1" ht="11.25" customHeight="1">
      <c r="A17" s="191"/>
      <c r="B17" s="192"/>
      <c r="C17" s="1335"/>
      <c r="D17" s="1395" t="s">
        <v>525</v>
      </c>
      <c r="E17" s="1396"/>
      <c r="F17" s="1397">
        <v>3403</v>
      </c>
      <c r="G17" s="1397">
        <v>396</v>
      </c>
      <c r="H17" s="1397">
        <v>24</v>
      </c>
      <c r="I17" s="1397">
        <v>513</v>
      </c>
      <c r="J17" s="1397">
        <v>141</v>
      </c>
      <c r="K17" s="1397">
        <v>1510</v>
      </c>
      <c r="L17" s="1397">
        <v>723</v>
      </c>
      <c r="M17" s="1397">
        <v>23</v>
      </c>
      <c r="N17" s="1397">
        <v>4</v>
      </c>
      <c r="O17" s="1397">
        <v>69</v>
      </c>
      <c r="P17" s="1386"/>
      <c r="Q17" s="1387"/>
      <c r="R17" s="1391"/>
      <c r="S17" s="1391"/>
      <c r="T17" s="1391"/>
      <c r="U17" s="1391"/>
      <c r="V17" s="1391"/>
      <c r="W17" s="1391"/>
      <c r="X17" s="1391"/>
      <c r="Y17" s="1391"/>
      <c r="Z17" s="1391"/>
      <c r="AA17" s="1391"/>
    </row>
    <row r="18" spans="1:27" s="193" customFormat="1" ht="11.25" customHeight="1">
      <c r="A18" s="191"/>
      <c r="B18" s="192"/>
      <c r="C18" s="1335"/>
      <c r="D18" s="1395" t="s">
        <v>526</v>
      </c>
      <c r="E18" s="1396"/>
      <c r="F18" s="1397">
        <v>816</v>
      </c>
      <c r="G18" s="1397">
        <v>80</v>
      </c>
      <c r="H18" s="1397">
        <v>0</v>
      </c>
      <c r="I18" s="1397">
        <v>108</v>
      </c>
      <c r="J18" s="1397">
        <v>6</v>
      </c>
      <c r="K18" s="1397">
        <v>352</v>
      </c>
      <c r="L18" s="1397">
        <v>240</v>
      </c>
      <c r="M18" s="1397">
        <v>9</v>
      </c>
      <c r="N18" s="1397">
        <v>6</v>
      </c>
      <c r="O18" s="1397">
        <v>15</v>
      </c>
      <c r="P18" s="1386"/>
      <c r="Q18" s="1387"/>
      <c r="R18" s="1391"/>
      <c r="S18" s="1391"/>
      <c r="T18" s="1391"/>
      <c r="U18" s="1391"/>
      <c r="V18" s="1391"/>
      <c r="W18" s="1391"/>
      <c r="X18" s="1391"/>
      <c r="Y18" s="1391"/>
      <c r="Z18" s="1391"/>
      <c r="AA18" s="1391"/>
    </row>
    <row r="19" spans="1:27" s="193" customFormat="1" ht="11.25" customHeight="1">
      <c r="A19" s="191"/>
      <c r="B19" s="192"/>
      <c r="C19" s="1335"/>
      <c r="D19" s="1395" t="s">
        <v>527</v>
      </c>
      <c r="E19" s="1396"/>
      <c r="F19" s="1397">
        <v>624</v>
      </c>
      <c r="G19" s="1397">
        <v>85</v>
      </c>
      <c r="H19" s="1397">
        <v>8</v>
      </c>
      <c r="I19" s="1397">
        <v>69</v>
      </c>
      <c r="J19" s="1397">
        <v>19</v>
      </c>
      <c r="K19" s="1397">
        <v>259</v>
      </c>
      <c r="L19" s="1397">
        <v>135</v>
      </c>
      <c r="M19" s="1397">
        <v>8</v>
      </c>
      <c r="N19" s="1397">
        <v>4</v>
      </c>
      <c r="O19" s="1397">
        <v>36</v>
      </c>
      <c r="P19" s="1386"/>
      <c r="Q19" s="1387"/>
      <c r="R19" s="1391"/>
      <c r="S19" s="1391"/>
      <c r="T19" s="1391"/>
      <c r="U19" s="1391"/>
      <c r="V19" s="1391"/>
      <c r="W19" s="1391"/>
      <c r="X19" s="1391"/>
      <c r="Y19" s="1391"/>
      <c r="Z19" s="1391"/>
      <c r="AA19" s="1391"/>
    </row>
    <row r="20" spans="1:27" s="193" customFormat="1" ht="11.25" customHeight="1">
      <c r="A20" s="191"/>
      <c r="B20" s="192"/>
      <c r="C20" s="1335"/>
      <c r="D20" s="1395" t="s">
        <v>528</v>
      </c>
      <c r="E20" s="1396"/>
      <c r="F20" s="1397">
        <v>8</v>
      </c>
      <c r="G20" s="1397">
        <v>0</v>
      </c>
      <c r="H20" s="1397">
        <v>0</v>
      </c>
      <c r="I20" s="1397">
        <v>4</v>
      </c>
      <c r="J20" s="1397">
        <v>0</v>
      </c>
      <c r="K20" s="1397">
        <v>4</v>
      </c>
      <c r="L20" s="1397">
        <v>0</v>
      </c>
      <c r="M20" s="1397">
        <v>0</v>
      </c>
      <c r="N20" s="1397">
        <v>0</v>
      </c>
      <c r="O20" s="1397">
        <v>0</v>
      </c>
      <c r="P20" s="1386"/>
      <c r="Q20" s="1387"/>
      <c r="R20" s="1391"/>
      <c r="S20" s="1391"/>
      <c r="T20" s="1391"/>
      <c r="U20" s="1391"/>
      <c r="V20" s="1391"/>
      <c r="W20" s="1391"/>
      <c r="X20" s="1391"/>
      <c r="Y20" s="1391"/>
      <c r="Z20" s="1391"/>
      <c r="AA20" s="1391"/>
    </row>
    <row r="21" spans="1:27" s="193" customFormat="1" ht="11.25" customHeight="1">
      <c r="A21" s="191"/>
      <c r="B21" s="192"/>
      <c r="C21" s="1335"/>
      <c r="D21" s="1395" t="s">
        <v>619</v>
      </c>
      <c r="E21" s="1396"/>
      <c r="F21" s="1397">
        <v>587</v>
      </c>
      <c r="G21" s="1397">
        <v>95</v>
      </c>
      <c r="H21" s="1397">
        <v>4</v>
      </c>
      <c r="I21" s="1397">
        <v>104</v>
      </c>
      <c r="J21" s="1397">
        <v>18</v>
      </c>
      <c r="K21" s="1397">
        <v>257</v>
      </c>
      <c r="L21" s="1397">
        <v>87</v>
      </c>
      <c r="M21" s="1397">
        <v>16</v>
      </c>
      <c r="N21" s="1397">
        <v>0</v>
      </c>
      <c r="O21" s="1397">
        <v>6</v>
      </c>
      <c r="P21" s="1386"/>
      <c r="Q21" s="1387"/>
      <c r="R21" s="1391"/>
      <c r="S21" s="1391"/>
      <c r="T21" s="1391"/>
      <c r="U21" s="1391"/>
      <c r="V21" s="1391"/>
      <c r="W21" s="1391"/>
      <c r="X21" s="1391"/>
      <c r="Y21" s="1391"/>
      <c r="Z21" s="1391"/>
      <c r="AA21" s="1391"/>
    </row>
    <row r="22" spans="1:27" s="193" customFormat="1" ht="11.25" customHeight="1">
      <c r="A22" s="191"/>
      <c r="B22" s="192"/>
      <c r="C22" s="1335"/>
      <c r="D22" s="1395" t="s">
        <v>529</v>
      </c>
      <c r="E22" s="1396"/>
      <c r="F22" s="1397">
        <v>215</v>
      </c>
      <c r="G22" s="1397">
        <v>16</v>
      </c>
      <c r="H22" s="1397">
        <v>2</v>
      </c>
      <c r="I22" s="1397">
        <v>38</v>
      </c>
      <c r="J22" s="1397">
        <v>13</v>
      </c>
      <c r="K22" s="1397">
        <v>93</v>
      </c>
      <c r="L22" s="1397">
        <v>40</v>
      </c>
      <c r="M22" s="1397">
        <v>0</v>
      </c>
      <c r="N22" s="1397">
        <v>0</v>
      </c>
      <c r="O22" s="1397">
        <v>11</v>
      </c>
      <c r="P22" s="1386"/>
      <c r="Q22" s="1387"/>
      <c r="R22" s="1391"/>
      <c r="S22" s="1391"/>
      <c r="T22" s="1391"/>
      <c r="U22" s="1391"/>
      <c r="V22" s="1391"/>
      <c r="W22" s="1391"/>
      <c r="X22" s="1391"/>
      <c r="Y22" s="1391"/>
      <c r="Z22" s="1391"/>
      <c r="AA22" s="1391"/>
    </row>
    <row r="23" spans="1:27" s="193" customFormat="1" ht="11.25" customHeight="1">
      <c r="A23" s="191"/>
      <c r="B23" s="192"/>
      <c r="C23" s="1335"/>
      <c r="D23" s="1395" t="s">
        <v>530</v>
      </c>
      <c r="E23" s="1396"/>
      <c r="F23" s="1397">
        <v>2272</v>
      </c>
      <c r="G23" s="1397">
        <v>310</v>
      </c>
      <c r="H23" s="1397">
        <v>16</v>
      </c>
      <c r="I23" s="1397">
        <v>308</v>
      </c>
      <c r="J23" s="1397">
        <v>75</v>
      </c>
      <c r="K23" s="1397">
        <v>1071</v>
      </c>
      <c r="L23" s="1397">
        <v>381</v>
      </c>
      <c r="M23" s="1397">
        <v>20</v>
      </c>
      <c r="N23" s="1397">
        <v>16</v>
      </c>
      <c r="O23" s="1397">
        <v>75</v>
      </c>
      <c r="P23" s="1386"/>
      <c r="Q23" s="1387"/>
      <c r="R23" s="1391"/>
      <c r="S23" s="1391"/>
      <c r="T23" s="1391"/>
      <c r="U23" s="1391"/>
      <c r="V23" s="1391"/>
      <c r="W23" s="1391"/>
      <c r="X23" s="1391"/>
      <c r="Y23" s="1391"/>
      <c r="Z23" s="1391"/>
      <c r="AA23" s="1391"/>
    </row>
    <row r="24" spans="1:27" s="193" customFormat="1" ht="11.25" customHeight="1">
      <c r="A24" s="191"/>
      <c r="B24" s="192"/>
      <c r="C24" s="1335"/>
      <c r="D24" s="1395" t="s">
        <v>531</v>
      </c>
      <c r="E24" s="1396"/>
      <c r="F24" s="1397">
        <v>4245</v>
      </c>
      <c r="G24" s="1397">
        <v>643</v>
      </c>
      <c r="H24" s="1397">
        <v>33</v>
      </c>
      <c r="I24" s="1397">
        <v>513</v>
      </c>
      <c r="J24" s="1397">
        <v>125</v>
      </c>
      <c r="K24" s="1397">
        <v>1636</v>
      </c>
      <c r="L24" s="1397">
        <v>1090</v>
      </c>
      <c r="M24" s="1397">
        <v>34</v>
      </c>
      <c r="N24" s="1397">
        <v>15</v>
      </c>
      <c r="O24" s="1397">
        <v>156</v>
      </c>
      <c r="P24" s="1386"/>
      <c r="Q24" s="1387"/>
      <c r="R24" s="1391"/>
      <c r="S24" s="1391"/>
      <c r="T24" s="1391"/>
      <c r="U24" s="1391"/>
      <c r="V24" s="1391"/>
      <c r="W24" s="1391"/>
      <c r="X24" s="1391"/>
      <c r="Y24" s="1391"/>
      <c r="Z24" s="1391"/>
      <c r="AA24" s="1391"/>
    </row>
    <row r="25" spans="1:27" ht="11.25" customHeight="1">
      <c r="A25" s="165"/>
      <c r="B25" s="192"/>
      <c r="C25" s="1335"/>
      <c r="D25" s="1395" t="s">
        <v>509</v>
      </c>
      <c r="E25" s="1384"/>
      <c r="F25" s="1397">
        <v>1329</v>
      </c>
      <c r="G25" s="1397">
        <v>333</v>
      </c>
      <c r="H25" s="1397">
        <v>11</v>
      </c>
      <c r="I25" s="1397">
        <v>142</v>
      </c>
      <c r="J25" s="1397">
        <v>33</v>
      </c>
      <c r="K25" s="1397">
        <v>518</v>
      </c>
      <c r="L25" s="1397">
        <v>215</v>
      </c>
      <c r="M25" s="1397">
        <v>12</v>
      </c>
      <c r="N25" s="1397">
        <v>0</v>
      </c>
      <c r="O25" s="1397">
        <v>65</v>
      </c>
      <c r="P25" s="1386"/>
      <c r="Q25" s="1387"/>
      <c r="R25" s="1391"/>
      <c r="S25" s="1391"/>
      <c r="T25" s="1391"/>
      <c r="U25" s="1391"/>
      <c r="V25" s="1391"/>
      <c r="W25" s="1391"/>
      <c r="X25" s="1391"/>
      <c r="Y25" s="1391"/>
      <c r="Z25" s="1391"/>
      <c r="AA25" s="1391"/>
    </row>
    <row r="26" spans="1:27" ht="11.25" customHeight="1">
      <c r="A26" s="165"/>
      <c r="B26" s="167"/>
      <c r="C26" s="1335"/>
      <c r="D26" s="1395" t="s">
        <v>532</v>
      </c>
      <c r="E26" s="1384"/>
      <c r="F26" s="1397">
        <v>11756</v>
      </c>
      <c r="G26" s="1397">
        <v>3246</v>
      </c>
      <c r="H26" s="1397">
        <v>121</v>
      </c>
      <c r="I26" s="1397">
        <v>1197</v>
      </c>
      <c r="J26" s="1397">
        <v>286</v>
      </c>
      <c r="K26" s="1397">
        <v>4251</v>
      </c>
      <c r="L26" s="1397">
        <v>1814</v>
      </c>
      <c r="M26" s="1397">
        <v>88</v>
      </c>
      <c r="N26" s="1397">
        <v>35</v>
      </c>
      <c r="O26" s="1397">
        <v>718</v>
      </c>
      <c r="P26" s="1386"/>
      <c r="Q26" s="1387"/>
      <c r="R26" s="1391"/>
      <c r="S26" s="1391"/>
      <c r="T26" s="1391"/>
      <c r="U26" s="1391"/>
      <c r="V26" s="1391"/>
      <c r="W26" s="1391"/>
      <c r="X26" s="1391"/>
      <c r="Y26" s="1391"/>
      <c r="Z26" s="1391"/>
      <c r="AA26" s="1391"/>
    </row>
    <row r="27" spans="1:27" ht="11.25" customHeight="1">
      <c r="A27" s="165"/>
      <c r="B27" s="167"/>
      <c r="C27" s="1335"/>
      <c r="D27" s="1395" t="s">
        <v>533</v>
      </c>
      <c r="E27" s="1384"/>
      <c r="F27" s="1397">
        <v>268</v>
      </c>
      <c r="G27" s="1397">
        <v>39</v>
      </c>
      <c r="H27" s="1397">
        <v>0</v>
      </c>
      <c r="I27" s="1397">
        <v>22</v>
      </c>
      <c r="J27" s="1397">
        <v>9</v>
      </c>
      <c r="K27" s="1397">
        <v>120</v>
      </c>
      <c r="L27" s="1397">
        <v>64</v>
      </c>
      <c r="M27" s="1397">
        <v>6</v>
      </c>
      <c r="N27" s="1397">
        <v>0</v>
      </c>
      <c r="O27" s="1397">
        <v>7</v>
      </c>
      <c r="P27" s="1386"/>
      <c r="Q27" s="1387"/>
      <c r="R27" s="1391"/>
      <c r="S27" s="1391"/>
      <c r="T27" s="1391"/>
      <c r="U27" s="1391"/>
      <c r="V27" s="1391"/>
      <c r="W27" s="1391"/>
      <c r="X27" s="1391"/>
      <c r="Y27" s="1391"/>
      <c r="Z27" s="1391"/>
      <c r="AA27" s="1391"/>
    </row>
    <row r="28" spans="1:27" ht="11.25" customHeight="1">
      <c r="A28" s="165"/>
      <c r="B28" s="167"/>
      <c r="C28" s="1335"/>
      <c r="D28" s="1395" t="s">
        <v>534</v>
      </c>
      <c r="E28" s="242"/>
      <c r="F28" s="1397">
        <v>1294</v>
      </c>
      <c r="G28" s="1397">
        <v>180</v>
      </c>
      <c r="H28" s="1397">
        <v>23</v>
      </c>
      <c r="I28" s="1397">
        <v>154</v>
      </c>
      <c r="J28" s="1397">
        <v>45</v>
      </c>
      <c r="K28" s="1397">
        <v>564</v>
      </c>
      <c r="L28" s="1397">
        <v>222</v>
      </c>
      <c r="M28" s="1397">
        <v>23</v>
      </c>
      <c r="N28" s="1397">
        <v>8</v>
      </c>
      <c r="O28" s="1397">
        <v>73</v>
      </c>
      <c r="P28" s="1386"/>
      <c r="Q28" s="1387"/>
      <c r="R28" s="1391"/>
      <c r="S28" s="1391"/>
      <c r="T28" s="1391"/>
      <c r="U28" s="1391"/>
      <c r="V28" s="1391"/>
      <c r="W28" s="1391"/>
      <c r="X28" s="1391"/>
      <c r="Y28" s="1391"/>
      <c r="Z28" s="1391"/>
      <c r="AA28" s="1391"/>
    </row>
    <row r="29" spans="1:27" s="193" customFormat="1" ht="11.25" customHeight="1">
      <c r="A29" s="191"/>
      <c r="B29" s="167"/>
      <c r="C29" s="1335"/>
      <c r="D29" s="1395" t="s">
        <v>535</v>
      </c>
      <c r="E29" s="1396"/>
      <c r="F29" s="1397">
        <v>3139</v>
      </c>
      <c r="G29" s="1397">
        <v>820</v>
      </c>
      <c r="H29" s="1397">
        <v>1</v>
      </c>
      <c r="I29" s="1397">
        <v>283</v>
      </c>
      <c r="J29" s="1397">
        <v>78</v>
      </c>
      <c r="K29" s="1397">
        <v>1303</v>
      </c>
      <c r="L29" s="1397">
        <v>469</v>
      </c>
      <c r="M29" s="1397">
        <v>21</v>
      </c>
      <c r="N29" s="1397">
        <v>11</v>
      </c>
      <c r="O29" s="1397">
        <v>154</v>
      </c>
      <c r="P29" s="1386"/>
      <c r="Q29" s="1387"/>
      <c r="R29" s="1391"/>
      <c r="S29" s="1391"/>
      <c r="T29" s="1391"/>
      <c r="U29" s="1391"/>
      <c r="V29" s="1391"/>
      <c r="W29" s="1391"/>
      <c r="X29" s="1391"/>
      <c r="Y29" s="1391"/>
      <c r="Z29" s="1391"/>
      <c r="AA29" s="1391"/>
    </row>
    <row r="30" spans="1:27" ht="11.25" customHeight="1">
      <c r="A30" s="165"/>
      <c r="B30" s="192"/>
      <c r="C30" s="1335"/>
      <c r="D30" s="1395" t="s">
        <v>536</v>
      </c>
      <c r="E30" s="1384"/>
      <c r="F30" s="1397">
        <v>2292</v>
      </c>
      <c r="G30" s="1397">
        <v>491</v>
      </c>
      <c r="H30" s="1397">
        <v>20</v>
      </c>
      <c r="I30" s="1397">
        <v>260</v>
      </c>
      <c r="J30" s="1397">
        <v>51</v>
      </c>
      <c r="K30" s="1397">
        <v>901</v>
      </c>
      <c r="L30" s="1397">
        <v>422</v>
      </c>
      <c r="M30" s="1397">
        <v>13</v>
      </c>
      <c r="N30" s="1397">
        <v>1</v>
      </c>
      <c r="O30" s="1397">
        <v>133</v>
      </c>
      <c r="P30" s="1386"/>
      <c r="Q30" s="1387"/>
      <c r="R30" s="1391"/>
      <c r="S30" s="1391"/>
      <c r="T30" s="1391"/>
      <c r="U30" s="1391"/>
      <c r="V30" s="1391"/>
      <c r="W30" s="1391"/>
      <c r="X30" s="1391"/>
      <c r="Y30" s="1391"/>
      <c r="Z30" s="1391"/>
      <c r="AA30" s="1391"/>
    </row>
    <row r="31" spans="1:27" ht="11.25" customHeight="1">
      <c r="A31" s="165"/>
      <c r="B31" s="167"/>
      <c r="C31" s="1335"/>
      <c r="D31" s="1395" t="s">
        <v>537</v>
      </c>
      <c r="E31" s="1384"/>
      <c r="F31" s="1397">
        <v>464</v>
      </c>
      <c r="G31" s="1397">
        <v>107</v>
      </c>
      <c r="H31" s="1397">
        <v>4</v>
      </c>
      <c r="I31" s="1397">
        <v>44</v>
      </c>
      <c r="J31" s="1397">
        <v>34</v>
      </c>
      <c r="K31" s="1397">
        <v>180</v>
      </c>
      <c r="L31" s="1397">
        <v>81</v>
      </c>
      <c r="M31" s="1397">
        <v>0</v>
      </c>
      <c r="N31" s="1397">
        <v>5</v>
      </c>
      <c r="O31" s="1397">
        <v>10</v>
      </c>
      <c r="P31" s="1386"/>
      <c r="Q31" s="1387"/>
      <c r="R31" s="1391"/>
      <c r="S31" s="1391"/>
      <c r="T31" s="1391"/>
      <c r="U31" s="1391"/>
      <c r="V31" s="1391"/>
      <c r="W31" s="1391"/>
      <c r="X31" s="1391"/>
      <c r="Y31" s="1391"/>
      <c r="Z31" s="1391"/>
      <c r="AA31" s="1391"/>
    </row>
    <row r="32" spans="1:27" ht="11.25" customHeight="1">
      <c r="A32" s="165"/>
      <c r="B32" s="167"/>
      <c r="C32" s="1335"/>
      <c r="D32" s="1395" t="s">
        <v>514</v>
      </c>
      <c r="E32" s="1384"/>
      <c r="F32" s="1397">
        <v>3310</v>
      </c>
      <c r="G32" s="1397">
        <v>468</v>
      </c>
      <c r="H32" s="1397">
        <v>32</v>
      </c>
      <c r="I32" s="1397">
        <v>503</v>
      </c>
      <c r="J32" s="1397">
        <v>80</v>
      </c>
      <c r="K32" s="1397">
        <v>1481</v>
      </c>
      <c r="L32" s="1397">
        <v>554</v>
      </c>
      <c r="M32" s="1397">
        <v>33</v>
      </c>
      <c r="N32" s="1397">
        <v>10</v>
      </c>
      <c r="O32" s="1397">
        <v>150</v>
      </c>
      <c r="P32" s="1386"/>
      <c r="Q32" s="1387"/>
      <c r="R32" s="1391"/>
      <c r="S32" s="1391"/>
      <c r="T32" s="1391"/>
      <c r="U32" s="1391"/>
      <c r="V32" s="1391"/>
      <c r="W32" s="1391"/>
      <c r="X32" s="1391"/>
      <c r="Y32" s="1391"/>
      <c r="Z32" s="1391"/>
      <c r="AA32" s="1391"/>
    </row>
    <row r="33" spans="1:27" ht="11.25" customHeight="1">
      <c r="A33" s="165"/>
      <c r="B33" s="167"/>
      <c r="C33" s="1335"/>
      <c r="D33" s="1395" t="s">
        <v>515</v>
      </c>
      <c r="E33" s="1384"/>
      <c r="F33" s="1397">
        <v>661</v>
      </c>
      <c r="G33" s="1397">
        <v>109</v>
      </c>
      <c r="H33" s="1397">
        <v>12</v>
      </c>
      <c r="I33" s="1397">
        <v>63</v>
      </c>
      <c r="J33" s="1397">
        <v>25</v>
      </c>
      <c r="K33" s="1397">
        <v>282</v>
      </c>
      <c r="L33" s="1397">
        <v>147</v>
      </c>
      <c r="M33" s="1397">
        <v>6</v>
      </c>
      <c r="N33" s="1397">
        <v>0</v>
      </c>
      <c r="O33" s="1397">
        <v>18</v>
      </c>
      <c r="P33" s="1386"/>
      <c r="Q33" s="1387"/>
      <c r="R33" s="1391"/>
      <c r="S33" s="1391"/>
      <c r="T33" s="1391"/>
      <c r="U33" s="1391"/>
      <c r="V33" s="1391"/>
      <c r="W33" s="1391"/>
      <c r="X33" s="1391"/>
      <c r="Y33" s="1391"/>
      <c r="Z33" s="1391"/>
      <c r="AA33" s="1391"/>
    </row>
    <row r="34" spans="1:27" ht="10.5" customHeight="1">
      <c r="A34" s="165"/>
      <c r="B34" s="167"/>
      <c r="C34" s="1335"/>
      <c r="D34" s="1395" t="s">
        <v>538</v>
      </c>
      <c r="E34" s="242"/>
      <c r="F34" s="1397">
        <v>1248</v>
      </c>
      <c r="G34" s="1397">
        <v>310</v>
      </c>
      <c r="H34" s="1397">
        <v>6</v>
      </c>
      <c r="I34" s="1397">
        <v>161</v>
      </c>
      <c r="J34" s="1397">
        <v>31</v>
      </c>
      <c r="K34" s="1397">
        <v>395</v>
      </c>
      <c r="L34" s="1397">
        <v>294</v>
      </c>
      <c r="M34" s="1397">
        <v>0</v>
      </c>
      <c r="N34" s="1397">
        <v>1</v>
      </c>
      <c r="O34" s="1397">
        <v>49</v>
      </c>
      <c r="P34" s="1386"/>
      <c r="Q34" s="1387"/>
      <c r="R34" s="1391"/>
      <c r="S34" s="1391"/>
      <c r="T34" s="1391"/>
      <c r="U34" s="1391"/>
      <c r="V34" s="1391"/>
      <c r="W34" s="1391"/>
      <c r="X34" s="1391"/>
      <c r="Y34" s="1391"/>
      <c r="Z34" s="1391"/>
      <c r="AA34" s="1391"/>
    </row>
    <row r="35" spans="1:27" s="193" customFormat="1" ht="11.25" customHeight="1">
      <c r="A35" s="191"/>
      <c r="B35" s="167"/>
      <c r="C35" s="1335" t="s">
        <v>539</v>
      </c>
      <c r="D35" s="1392" t="s">
        <v>539</v>
      </c>
      <c r="E35" s="1396"/>
      <c r="F35" s="1389">
        <v>192</v>
      </c>
      <c r="G35" s="1389">
        <v>29</v>
      </c>
      <c r="H35" s="1389">
        <v>0</v>
      </c>
      <c r="I35" s="1389">
        <v>26</v>
      </c>
      <c r="J35" s="1389">
        <v>8</v>
      </c>
      <c r="K35" s="1389">
        <v>50</v>
      </c>
      <c r="L35" s="1389">
        <v>67</v>
      </c>
      <c r="M35" s="1389">
        <v>3</v>
      </c>
      <c r="N35" s="1389">
        <v>0</v>
      </c>
      <c r="O35" s="1389">
        <v>9</v>
      </c>
      <c r="P35" s="1386"/>
      <c r="Q35" s="1387"/>
      <c r="R35" s="1391"/>
      <c r="S35" s="1391"/>
      <c r="T35" s="1391"/>
      <c r="U35" s="1391"/>
      <c r="V35" s="1391"/>
      <c r="W35" s="1391"/>
      <c r="X35" s="1391"/>
      <c r="Y35" s="1391"/>
      <c r="Z35" s="1391"/>
      <c r="AA35" s="1391"/>
    </row>
    <row r="36" spans="1:27" s="193" customFormat="1" ht="10.5" customHeight="1">
      <c r="A36" s="191"/>
      <c r="B36" s="192"/>
      <c r="C36" s="1335" t="s">
        <v>540</v>
      </c>
      <c r="D36" s="1392" t="s">
        <v>541</v>
      </c>
      <c r="E36" s="1396"/>
      <c r="F36" s="1389">
        <v>2465</v>
      </c>
      <c r="G36" s="1389">
        <v>365</v>
      </c>
      <c r="H36" s="1389">
        <v>9</v>
      </c>
      <c r="I36" s="1389">
        <v>380</v>
      </c>
      <c r="J36" s="1389">
        <v>85</v>
      </c>
      <c r="K36" s="1389">
        <v>875</v>
      </c>
      <c r="L36" s="1389">
        <v>557</v>
      </c>
      <c r="M36" s="1389">
        <v>39</v>
      </c>
      <c r="N36" s="1389">
        <v>9</v>
      </c>
      <c r="O36" s="1389">
        <v>146</v>
      </c>
      <c r="P36" s="1386"/>
      <c r="Q36" s="1387"/>
      <c r="R36" s="1391"/>
      <c r="S36" s="1391"/>
      <c r="T36" s="1391"/>
      <c r="U36" s="1391"/>
      <c r="V36" s="1391"/>
      <c r="W36" s="1391"/>
      <c r="X36" s="1391"/>
      <c r="Y36" s="1391"/>
      <c r="Z36" s="1391"/>
      <c r="AA36" s="1391"/>
    </row>
    <row r="37" spans="1:27" s="193" customFormat="1" ht="10.5" customHeight="1">
      <c r="A37" s="191"/>
      <c r="B37" s="192"/>
      <c r="C37" s="1335" t="s">
        <v>385</v>
      </c>
      <c r="D37" s="1392" t="s">
        <v>385</v>
      </c>
      <c r="E37" s="1396"/>
      <c r="F37" s="1389">
        <v>28093</v>
      </c>
      <c r="G37" s="1389">
        <v>4839</v>
      </c>
      <c r="H37" s="1389">
        <v>221</v>
      </c>
      <c r="I37" s="1389">
        <v>4322</v>
      </c>
      <c r="J37" s="1389">
        <v>1207</v>
      </c>
      <c r="K37" s="1389">
        <v>8902</v>
      </c>
      <c r="L37" s="1389">
        <v>6791</v>
      </c>
      <c r="M37" s="1389">
        <v>362</v>
      </c>
      <c r="N37" s="1389">
        <v>99</v>
      </c>
      <c r="O37" s="1389">
        <v>1350</v>
      </c>
      <c r="P37" s="1386"/>
      <c r="Q37" s="1387"/>
      <c r="R37" s="1391"/>
      <c r="S37" s="1391"/>
      <c r="T37" s="1391"/>
      <c r="U37" s="1391"/>
      <c r="V37" s="1391"/>
      <c r="W37" s="1391"/>
      <c r="X37" s="1391"/>
      <c r="Y37" s="1391"/>
      <c r="Z37" s="1391"/>
      <c r="AA37" s="1391"/>
    </row>
    <row r="38" spans="1:27" s="193" customFormat="1" ht="10.5" customHeight="1">
      <c r="A38" s="191"/>
      <c r="B38" s="192"/>
      <c r="C38" s="1335" t="s">
        <v>603</v>
      </c>
      <c r="D38" s="1392" t="s">
        <v>542</v>
      </c>
      <c r="E38" s="1396"/>
      <c r="F38" s="1389">
        <v>34108</v>
      </c>
      <c r="G38" s="1389">
        <v>4280</v>
      </c>
      <c r="H38" s="1389">
        <v>389</v>
      </c>
      <c r="I38" s="1389">
        <v>5671</v>
      </c>
      <c r="J38" s="1389">
        <v>1019</v>
      </c>
      <c r="K38" s="1389">
        <v>12481</v>
      </c>
      <c r="L38" s="1389">
        <v>8227</v>
      </c>
      <c r="M38" s="1389">
        <v>507</v>
      </c>
      <c r="N38" s="1389">
        <v>109</v>
      </c>
      <c r="O38" s="1389">
        <v>1425</v>
      </c>
      <c r="P38" s="1386"/>
      <c r="Q38" s="1387"/>
      <c r="R38" s="1391"/>
      <c r="S38" s="1391"/>
      <c r="T38" s="1391"/>
      <c r="U38" s="1391"/>
      <c r="V38" s="1391"/>
      <c r="W38" s="1391"/>
      <c r="X38" s="1391"/>
      <c r="Y38" s="1391"/>
      <c r="Z38" s="1391"/>
      <c r="AA38" s="1391"/>
    </row>
    <row r="39" spans="1:27" ht="10.5" customHeight="1">
      <c r="A39" s="165"/>
      <c r="B39" s="167"/>
      <c r="C39" s="1335" t="s">
        <v>387</v>
      </c>
      <c r="D39" s="1392" t="s">
        <v>387</v>
      </c>
      <c r="E39" s="1384"/>
      <c r="F39" s="1389">
        <v>13291</v>
      </c>
      <c r="G39" s="1389">
        <v>2604</v>
      </c>
      <c r="H39" s="1389">
        <v>175</v>
      </c>
      <c r="I39" s="1389">
        <v>2286</v>
      </c>
      <c r="J39" s="1389">
        <v>373</v>
      </c>
      <c r="K39" s="1389">
        <v>3356</v>
      </c>
      <c r="L39" s="1389">
        <v>3711</v>
      </c>
      <c r="M39" s="1389">
        <v>208</v>
      </c>
      <c r="N39" s="1389">
        <v>49</v>
      </c>
      <c r="O39" s="1389">
        <v>527</v>
      </c>
      <c r="P39" s="1386"/>
      <c r="Q39" s="1387"/>
      <c r="R39" s="1391"/>
      <c r="S39" s="1391"/>
      <c r="T39" s="1391"/>
      <c r="U39" s="1391"/>
      <c r="V39" s="1391"/>
      <c r="W39" s="1391"/>
      <c r="X39" s="1391"/>
      <c r="Y39" s="1391"/>
      <c r="Z39" s="1391"/>
      <c r="AA39" s="1391"/>
    </row>
    <row r="40" spans="1:27" ht="10.5" customHeight="1">
      <c r="A40" s="165"/>
      <c r="B40" s="167"/>
      <c r="C40" s="1335" t="s">
        <v>388</v>
      </c>
      <c r="D40" s="1392" t="s">
        <v>543</v>
      </c>
      <c r="E40" s="173"/>
      <c r="F40" s="1389">
        <v>11481</v>
      </c>
      <c r="G40" s="1389">
        <v>855</v>
      </c>
      <c r="H40" s="1389">
        <v>93</v>
      </c>
      <c r="I40" s="1389">
        <v>1388</v>
      </c>
      <c r="J40" s="1389">
        <v>371</v>
      </c>
      <c r="K40" s="1389">
        <v>5162</v>
      </c>
      <c r="L40" s="1389">
        <v>2726</v>
      </c>
      <c r="M40" s="1389">
        <v>184</v>
      </c>
      <c r="N40" s="1389">
        <v>46</v>
      </c>
      <c r="O40" s="1389">
        <v>657</v>
      </c>
      <c r="P40" s="1386"/>
      <c r="Q40" s="1387"/>
      <c r="R40" s="1391"/>
      <c r="S40" s="1391"/>
      <c r="T40" s="1391"/>
      <c r="U40" s="1391"/>
      <c r="V40" s="1391"/>
      <c r="W40" s="1391"/>
      <c r="X40" s="1391"/>
      <c r="Y40" s="1391"/>
      <c r="Z40" s="1391"/>
      <c r="AA40" s="1391"/>
    </row>
    <row r="41" spans="1:27" ht="10.5" customHeight="1">
      <c r="A41" s="165"/>
      <c r="B41" s="167"/>
      <c r="C41" s="1335" t="s">
        <v>544</v>
      </c>
      <c r="D41" s="1392" t="s">
        <v>545</v>
      </c>
      <c r="E41" s="173"/>
      <c r="F41" s="1389">
        <v>722</v>
      </c>
      <c r="G41" s="1389">
        <v>30</v>
      </c>
      <c r="H41" s="1389">
        <v>12</v>
      </c>
      <c r="I41" s="1389">
        <v>53</v>
      </c>
      <c r="J41" s="1389">
        <v>24</v>
      </c>
      <c r="K41" s="1389">
        <v>215</v>
      </c>
      <c r="L41" s="1389">
        <v>302</v>
      </c>
      <c r="M41" s="1389">
        <v>21</v>
      </c>
      <c r="N41" s="1389">
        <v>1</v>
      </c>
      <c r="O41" s="1389">
        <v>64</v>
      </c>
      <c r="P41" s="1386"/>
      <c r="Q41" s="1387"/>
      <c r="R41" s="1391"/>
      <c r="S41" s="1391"/>
      <c r="T41" s="1391"/>
      <c r="U41" s="1391"/>
      <c r="V41" s="1391"/>
      <c r="W41" s="1391"/>
      <c r="X41" s="1391"/>
      <c r="Y41" s="1391"/>
      <c r="Z41" s="1391"/>
      <c r="AA41" s="1391"/>
    </row>
    <row r="42" spans="1:27" ht="10.5" customHeight="1">
      <c r="A42" s="165"/>
      <c r="B42" s="167"/>
      <c r="C42" s="1335" t="s">
        <v>389</v>
      </c>
      <c r="D42" s="1392" t="s">
        <v>546</v>
      </c>
      <c r="E42" s="173"/>
      <c r="F42" s="1389">
        <v>669</v>
      </c>
      <c r="G42" s="1389">
        <v>38</v>
      </c>
      <c r="H42" s="1389">
        <v>5</v>
      </c>
      <c r="I42" s="1389">
        <v>95</v>
      </c>
      <c r="J42" s="1389">
        <v>36</v>
      </c>
      <c r="K42" s="1389">
        <v>159</v>
      </c>
      <c r="L42" s="1389">
        <v>255</v>
      </c>
      <c r="M42" s="1389">
        <v>19</v>
      </c>
      <c r="N42" s="1389">
        <v>18</v>
      </c>
      <c r="O42" s="1389">
        <v>45</v>
      </c>
      <c r="P42" s="1386"/>
      <c r="Q42" s="1387"/>
      <c r="R42" s="1391"/>
      <c r="S42" s="1391"/>
      <c r="T42" s="1391"/>
      <c r="U42" s="1391"/>
      <c r="V42" s="1391"/>
      <c r="W42" s="1391"/>
      <c r="X42" s="1391"/>
      <c r="Y42" s="1391"/>
      <c r="Z42" s="1391"/>
      <c r="AA42" s="1391"/>
    </row>
    <row r="43" spans="1:27" ht="9" customHeight="1">
      <c r="A43" s="165"/>
      <c r="B43" s="167"/>
      <c r="C43" s="1335" t="s">
        <v>390</v>
      </c>
      <c r="D43" s="1392" t="s">
        <v>390</v>
      </c>
      <c r="E43" s="173"/>
      <c r="F43" s="1389">
        <v>583</v>
      </c>
      <c r="G43" s="1389">
        <v>72</v>
      </c>
      <c r="H43" s="1389">
        <v>9</v>
      </c>
      <c r="I43" s="1389">
        <v>84</v>
      </c>
      <c r="J43" s="1389">
        <v>28</v>
      </c>
      <c r="K43" s="1389">
        <v>193</v>
      </c>
      <c r="L43" s="1389">
        <v>144</v>
      </c>
      <c r="M43" s="1389">
        <v>11</v>
      </c>
      <c r="N43" s="1389">
        <v>6</v>
      </c>
      <c r="O43" s="1389">
        <v>37</v>
      </c>
      <c r="P43" s="1386"/>
      <c r="Q43" s="1387"/>
      <c r="R43" s="1391"/>
      <c r="S43" s="1391"/>
      <c r="T43" s="1391"/>
      <c r="U43" s="1391"/>
      <c r="V43" s="1391"/>
      <c r="W43" s="1391"/>
      <c r="X43" s="1391"/>
      <c r="Y43" s="1391"/>
      <c r="Z43" s="1391"/>
      <c r="AA43" s="1391"/>
    </row>
    <row r="44" spans="1:27" ht="10.5" customHeight="1">
      <c r="A44" s="165"/>
      <c r="B44" s="167"/>
      <c r="C44" s="1335" t="s">
        <v>547</v>
      </c>
      <c r="D44" s="1392" t="s">
        <v>548</v>
      </c>
      <c r="E44" s="173"/>
      <c r="F44" s="1389">
        <v>2332</v>
      </c>
      <c r="G44" s="1389">
        <v>284</v>
      </c>
      <c r="H44" s="1389">
        <v>23</v>
      </c>
      <c r="I44" s="1389">
        <v>349</v>
      </c>
      <c r="J44" s="1389">
        <v>78</v>
      </c>
      <c r="K44" s="1389">
        <v>756</v>
      </c>
      <c r="L44" s="1389">
        <v>689</v>
      </c>
      <c r="M44" s="1389">
        <v>55</v>
      </c>
      <c r="N44" s="1389">
        <v>1</v>
      </c>
      <c r="O44" s="1389">
        <v>97</v>
      </c>
      <c r="P44" s="1386"/>
      <c r="Q44" s="1387"/>
      <c r="R44" s="1391"/>
      <c r="S44" s="1391"/>
      <c r="T44" s="1391"/>
      <c r="U44" s="1391"/>
      <c r="V44" s="1391"/>
      <c r="W44" s="1391"/>
      <c r="X44" s="1391"/>
      <c r="Y44" s="1391"/>
      <c r="Z44" s="1391"/>
      <c r="AA44" s="1391"/>
    </row>
    <row r="45" spans="1:27" ht="10.5" customHeight="1">
      <c r="A45" s="165"/>
      <c r="B45" s="167"/>
      <c r="C45" s="1335" t="s">
        <v>549</v>
      </c>
      <c r="D45" s="1392" t="s">
        <v>550</v>
      </c>
      <c r="E45" s="173"/>
      <c r="F45" s="1389">
        <v>12846</v>
      </c>
      <c r="G45" s="1389">
        <v>1806</v>
      </c>
      <c r="H45" s="1389">
        <v>114</v>
      </c>
      <c r="I45" s="1389">
        <v>1831</v>
      </c>
      <c r="J45" s="1389">
        <v>432</v>
      </c>
      <c r="K45" s="1389">
        <v>4564</v>
      </c>
      <c r="L45" s="1389">
        <v>3326</v>
      </c>
      <c r="M45" s="1389">
        <v>194</v>
      </c>
      <c r="N45" s="1389">
        <v>62</v>
      </c>
      <c r="O45" s="1389">
        <v>516</v>
      </c>
      <c r="P45" s="1386"/>
      <c r="Q45" s="1387"/>
      <c r="R45" s="1391"/>
      <c r="S45" s="1391"/>
      <c r="T45" s="1391"/>
      <c r="U45" s="1391"/>
      <c r="V45" s="1391"/>
      <c r="W45" s="1391"/>
      <c r="X45" s="1391"/>
      <c r="Y45" s="1391"/>
      <c r="Z45" s="1391"/>
      <c r="AA45" s="1391"/>
    </row>
    <row r="46" spans="1:27" ht="10.5" customHeight="1">
      <c r="A46" s="165"/>
      <c r="B46" s="167"/>
      <c r="C46" s="1335" t="s">
        <v>551</v>
      </c>
      <c r="D46" s="1392" t="s">
        <v>552</v>
      </c>
      <c r="E46" s="173"/>
      <c r="F46" s="1389">
        <v>6337</v>
      </c>
      <c r="G46" s="1389">
        <v>793</v>
      </c>
      <c r="H46" s="1389">
        <v>56</v>
      </c>
      <c r="I46" s="1389">
        <v>960</v>
      </c>
      <c r="J46" s="1389">
        <v>302</v>
      </c>
      <c r="K46" s="1389">
        <v>1760</v>
      </c>
      <c r="L46" s="1389">
        <v>1895</v>
      </c>
      <c r="M46" s="1389">
        <v>87</v>
      </c>
      <c r="N46" s="1389">
        <v>23</v>
      </c>
      <c r="O46" s="1389">
        <v>460</v>
      </c>
      <c r="P46" s="1386"/>
      <c r="Q46" s="1387"/>
      <c r="R46" s="1391"/>
      <c r="S46" s="1391"/>
      <c r="T46" s="1391"/>
      <c r="U46" s="1391"/>
      <c r="V46" s="1391"/>
      <c r="W46" s="1391"/>
      <c r="X46" s="1391"/>
      <c r="Y46" s="1391"/>
      <c r="Z46" s="1391"/>
      <c r="AA46" s="1391"/>
    </row>
    <row r="47" spans="1:27" ht="10.5" customHeight="1">
      <c r="A47" s="165"/>
      <c r="B47" s="167"/>
      <c r="C47" s="1335" t="s">
        <v>391</v>
      </c>
      <c r="D47" s="1392" t="s">
        <v>391</v>
      </c>
      <c r="E47" s="173"/>
      <c r="F47" s="1389">
        <v>1688</v>
      </c>
      <c r="G47" s="1389">
        <v>186</v>
      </c>
      <c r="H47" s="1389">
        <v>9</v>
      </c>
      <c r="I47" s="1389">
        <v>224</v>
      </c>
      <c r="J47" s="1389">
        <v>52</v>
      </c>
      <c r="K47" s="1389">
        <v>496</v>
      </c>
      <c r="L47" s="1389">
        <v>566</v>
      </c>
      <c r="M47" s="1389">
        <v>20</v>
      </c>
      <c r="N47" s="1389">
        <v>5</v>
      </c>
      <c r="O47" s="1389">
        <v>130</v>
      </c>
      <c r="P47" s="1386"/>
      <c r="Q47" s="1387"/>
      <c r="R47" s="1391"/>
      <c r="S47" s="1391"/>
      <c r="T47" s="1391"/>
      <c r="U47" s="1391"/>
      <c r="V47" s="1391"/>
      <c r="W47" s="1391"/>
      <c r="X47" s="1391"/>
      <c r="Y47" s="1391"/>
      <c r="Z47" s="1391"/>
      <c r="AA47" s="1391"/>
    </row>
    <row r="48" spans="1:27" ht="10.5" customHeight="1">
      <c r="A48" s="165"/>
      <c r="B48" s="167"/>
      <c r="C48" s="1335" t="s">
        <v>553</v>
      </c>
      <c r="D48" s="1392" t="s">
        <v>554</v>
      </c>
      <c r="E48" s="173"/>
      <c r="F48" s="1389">
        <v>14933</v>
      </c>
      <c r="G48" s="1389">
        <v>1175</v>
      </c>
      <c r="H48" s="1389">
        <v>165</v>
      </c>
      <c r="I48" s="1389">
        <v>2248</v>
      </c>
      <c r="J48" s="1389">
        <v>502</v>
      </c>
      <c r="K48" s="1389">
        <v>6172</v>
      </c>
      <c r="L48" s="1389">
        <v>3444</v>
      </c>
      <c r="M48" s="1389">
        <v>114</v>
      </c>
      <c r="N48" s="1389">
        <v>81</v>
      </c>
      <c r="O48" s="1389">
        <v>1032</v>
      </c>
      <c r="P48" s="1386"/>
      <c r="Q48" s="1387"/>
      <c r="R48" s="1391"/>
      <c r="S48" s="1391"/>
      <c r="T48" s="1391"/>
      <c r="U48" s="1391"/>
      <c r="V48" s="1391"/>
      <c r="W48" s="1391"/>
      <c r="X48" s="1391"/>
      <c r="Y48" s="1391"/>
      <c r="Z48" s="1391"/>
      <c r="AA48" s="1391"/>
    </row>
    <row r="49" spans="1:29" ht="10.5" customHeight="1">
      <c r="A49" s="165"/>
      <c r="B49" s="167"/>
      <c r="C49" s="1335" t="s">
        <v>555</v>
      </c>
      <c r="D49" s="1392" t="s">
        <v>556</v>
      </c>
      <c r="E49" s="173"/>
      <c r="F49" s="1389">
        <v>1803</v>
      </c>
      <c r="G49" s="1389">
        <v>159</v>
      </c>
      <c r="H49" s="1389">
        <v>14</v>
      </c>
      <c r="I49" s="1389">
        <v>205</v>
      </c>
      <c r="J49" s="1389">
        <v>61</v>
      </c>
      <c r="K49" s="1389">
        <v>461</v>
      </c>
      <c r="L49" s="1389">
        <v>779</v>
      </c>
      <c r="M49" s="1389">
        <v>20</v>
      </c>
      <c r="N49" s="1389">
        <v>13</v>
      </c>
      <c r="O49" s="1389">
        <v>91</v>
      </c>
      <c r="P49" s="1386"/>
      <c r="Q49" s="1387"/>
      <c r="R49" s="1391"/>
      <c r="S49" s="1391"/>
      <c r="T49" s="1391"/>
      <c r="U49" s="1391"/>
      <c r="V49" s="1391"/>
      <c r="W49" s="1391"/>
      <c r="X49" s="1391"/>
      <c r="Y49" s="1391"/>
      <c r="Z49" s="1391"/>
      <c r="AA49" s="1391"/>
    </row>
    <row r="50" spans="1:29" ht="10.5" customHeight="1">
      <c r="A50" s="165"/>
      <c r="B50" s="167"/>
      <c r="C50" s="1335" t="s">
        <v>393</v>
      </c>
      <c r="D50" s="1392" t="s">
        <v>393</v>
      </c>
      <c r="E50" s="173"/>
      <c r="F50" s="1389">
        <v>2685</v>
      </c>
      <c r="G50" s="1389">
        <v>339</v>
      </c>
      <c r="H50" s="1389">
        <v>25</v>
      </c>
      <c r="I50" s="1389">
        <v>426</v>
      </c>
      <c r="J50" s="1389">
        <v>93</v>
      </c>
      <c r="K50" s="1389">
        <v>802</v>
      </c>
      <c r="L50" s="1389">
        <v>756</v>
      </c>
      <c r="M50" s="1389">
        <v>60</v>
      </c>
      <c r="N50" s="1389">
        <v>18</v>
      </c>
      <c r="O50" s="1389">
        <v>166</v>
      </c>
      <c r="P50" s="1386"/>
      <c r="Q50" s="1387"/>
      <c r="R50" s="1391"/>
      <c r="S50" s="1391"/>
      <c r="T50" s="1391"/>
      <c r="U50" s="1391"/>
      <c r="V50" s="1391"/>
      <c r="W50" s="1391"/>
      <c r="X50" s="1391"/>
      <c r="Y50" s="1391"/>
      <c r="Z50" s="1391"/>
      <c r="AA50" s="1391"/>
    </row>
    <row r="51" spans="1:29" ht="10.5" customHeight="1">
      <c r="A51" s="165"/>
      <c r="B51" s="167"/>
      <c r="C51" s="1335" t="s">
        <v>557</v>
      </c>
      <c r="D51" s="1392" t="s">
        <v>558</v>
      </c>
      <c r="E51" s="173"/>
      <c r="F51" s="1389">
        <v>325</v>
      </c>
      <c r="G51" s="1389">
        <v>19</v>
      </c>
      <c r="H51" s="1389">
        <v>9</v>
      </c>
      <c r="I51" s="1389">
        <v>45</v>
      </c>
      <c r="J51" s="1389">
        <v>11</v>
      </c>
      <c r="K51" s="1389">
        <v>86</v>
      </c>
      <c r="L51" s="1389">
        <v>110</v>
      </c>
      <c r="M51" s="1389">
        <v>2</v>
      </c>
      <c r="N51" s="1389">
        <v>0</v>
      </c>
      <c r="O51" s="1389">
        <v>43</v>
      </c>
      <c r="P51" s="1386"/>
      <c r="Q51" s="1387"/>
      <c r="R51" s="1391"/>
      <c r="S51" s="1391"/>
      <c r="T51" s="1391"/>
      <c r="U51" s="1391"/>
      <c r="V51" s="1391"/>
      <c r="W51" s="1391"/>
      <c r="X51" s="1391"/>
      <c r="Y51" s="1391"/>
      <c r="Z51" s="1391"/>
      <c r="AA51" s="1391"/>
    </row>
    <row r="52" spans="1:29" ht="10.5" customHeight="1">
      <c r="A52" s="165"/>
      <c r="B52" s="167"/>
      <c r="C52" s="1335" t="s">
        <v>559</v>
      </c>
      <c r="D52" s="1392" t="s">
        <v>560</v>
      </c>
      <c r="E52" s="173"/>
      <c r="F52" s="1389">
        <v>27</v>
      </c>
      <c r="G52" s="1389">
        <v>2</v>
      </c>
      <c r="H52" s="1389">
        <v>1</v>
      </c>
      <c r="I52" s="1389">
        <v>5</v>
      </c>
      <c r="J52" s="1389">
        <v>1</v>
      </c>
      <c r="K52" s="1389">
        <v>11</v>
      </c>
      <c r="L52" s="1389">
        <v>7</v>
      </c>
      <c r="M52" s="1389">
        <v>0</v>
      </c>
      <c r="N52" s="1389">
        <v>0</v>
      </c>
      <c r="O52" s="1389">
        <v>0</v>
      </c>
      <c r="P52" s="1386"/>
      <c r="Q52" s="1387"/>
      <c r="R52" s="1391"/>
      <c r="S52" s="1391"/>
      <c r="T52" s="1391"/>
      <c r="U52" s="1391"/>
      <c r="V52" s="1391"/>
      <c r="W52" s="1391"/>
      <c r="X52" s="1391"/>
      <c r="Y52" s="1391"/>
      <c r="Z52" s="1391"/>
      <c r="AA52" s="1391"/>
    </row>
    <row r="53" spans="1:29" ht="10.5" customHeight="1">
      <c r="A53" s="165"/>
      <c r="B53" s="167"/>
      <c r="C53" s="1335" t="s">
        <v>561</v>
      </c>
      <c r="D53" s="1392" t="s">
        <v>561</v>
      </c>
      <c r="E53" s="173"/>
      <c r="F53" s="1389">
        <v>19</v>
      </c>
      <c r="G53" s="1389">
        <v>1</v>
      </c>
      <c r="H53" s="1389">
        <v>0</v>
      </c>
      <c r="I53" s="1389">
        <v>3</v>
      </c>
      <c r="J53" s="1389">
        <v>0</v>
      </c>
      <c r="K53" s="1389">
        <v>1</v>
      </c>
      <c r="L53" s="1389">
        <v>8</v>
      </c>
      <c r="M53" s="1389">
        <v>1</v>
      </c>
      <c r="N53" s="1389">
        <v>4</v>
      </c>
      <c r="O53" s="1389">
        <v>1</v>
      </c>
      <c r="P53" s="1386"/>
      <c r="Q53" s="1387"/>
      <c r="R53" s="1391"/>
      <c r="S53" s="1391"/>
      <c r="T53" s="1391"/>
      <c r="U53" s="1391"/>
      <c r="V53" s="1391"/>
      <c r="W53" s="1391"/>
      <c r="X53" s="1391"/>
      <c r="Y53" s="1391"/>
      <c r="Z53" s="1391"/>
      <c r="AA53" s="1391"/>
    </row>
    <row r="54" spans="1:29" ht="8.25" customHeight="1" thickBot="1">
      <c r="A54" s="165"/>
      <c r="B54" s="167"/>
      <c r="C54" s="1335"/>
      <c r="D54" s="1336"/>
      <c r="E54" s="173"/>
      <c r="F54" s="1398"/>
      <c r="G54" s="1398"/>
      <c r="H54" s="1398"/>
      <c r="I54" s="1398"/>
      <c r="J54" s="1398"/>
      <c r="K54" s="1398"/>
      <c r="L54" s="1398"/>
      <c r="M54" s="1398"/>
      <c r="N54" s="1398"/>
      <c r="O54" s="1398"/>
      <c r="P54" s="1386"/>
      <c r="Q54" s="1387"/>
      <c r="R54" s="1391"/>
      <c r="S54" s="1391"/>
      <c r="T54" s="1391"/>
      <c r="U54" s="1391"/>
      <c r="V54" s="1391"/>
      <c r="W54" s="1391"/>
      <c r="X54" s="1391"/>
      <c r="Y54" s="1391"/>
      <c r="Z54" s="1391"/>
      <c r="AA54" s="1391"/>
    </row>
    <row r="55" spans="1:29" ht="13.5" customHeight="1" thickBot="1">
      <c r="A55" s="165"/>
      <c r="B55" s="167"/>
      <c r="C55" s="1690" t="s">
        <v>604</v>
      </c>
      <c r="D55" s="1691"/>
      <c r="E55" s="1691"/>
      <c r="F55" s="1691"/>
      <c r="G55" s="1691"/>
      <c r="H55" s="1691"/>
      <c r="I55" s="1691"/>
      <c r="J55" s="1691"/>
      <c r="K55" s="1691"/>
      <c r="L55" s="1691"/>
      <c r="M55" s="1691"/>
      <c r="N55" s="1691"/>
      <c r="O55" s="1692"/>
      <c r="P55" s="1386"/>
      <c r="Q55" s="1387"/>
    </row>
    <row r="56" spans="1:29" ht="6" customHeight="1">
      <c r="A56" s="165"/>
      <c r="B56" s="167"/>
      <c r="C56" s="1337"/>
      <c r="D56" s="1338"/>
      <c r="E56" s="1338"/>
      <c r="F56" s="1338"/>
      <c r="G56" s="1338"/>
      <c r="H56" s="1338"/>
      <c r="I56" s="1338"/>
      <c r="J56" s="1338"/>
      <c r="K56" s="1338"/>
      <c r="L56" s="1338"/>
      <c r="M56" s="1338"/>
      <c r="N56" s="1338"/>
      <c r="O56" s="1338"/>
      <c r="P56" s="1386"/>
      <c r="Q56" s="1387"/>
    </row>
    <row r="57" spans="1:29" ht="43.5" customHeight="1">
      <c r="A57" s="165"/>
      <c r="B57" s="167"/>
      <c r="C57" s="1694">
        <v>2012</v>
      </c>
      <c r="D57" s="1695"/>
      <c r="E57" s="1384"/>
      <c r="F57" s="1385" t="s">
        <v>68</v>
      </c>
      <c r="G57" s="1385" t="s">
        <v>594</v>
      </c>
      <c r="H57" s="1385" t="s">
        <v>595</v>
      </c>
      <c r="I57" s="1385" t="s">
        <v>596</v>
      </c>
      <c r="J57" s="1385" t="s">
        <v>597</v>
      </c>
      <c r="K57" s="1385" t="s">
        <v>598</v>
      </c>
      <c r="L57" s="1385" t="s">
        <v>599</v>
      </c>
      <c r="M57" s="1385" t="s">
        <v>600</v>
      </c>
      <c r="N57" s="1385" t="s">
        <v>601</v>
      </c>
      <c r="O57" s="1385" t="s">
        <v>602</v>
      </c>
      <c r="P57" s="1386"/>
      <c r="Q57" s="1387"/>
      <c r="R57" s="1399"/>
    </row>
    <row r="58" spans="1:29" s="1341" customFormat="1" ht="16.5" customHeight="1">
      <c r="A58" s="1339"/>
      <c r="B58" s="1340"/>
      <c r="C58" s="1377" t="s">
        <v>68</v>
      </c>
      <c r="D58" s="1400"/>
      <c r="E58" s="1388"/>
      <c r="F58" s="1389">
        <v>193611</v>
      </c>
      <c r="G58" s="1389">
        <v>28241</v>
      </c>
      <c r="H58" s="1389">
        <v>1816</v>
      </c>
      <c r="I58" s="1389">
        <v>27737</v>
      </c>
      <c r="J58" s="1389">
        <v>6699</v>
      </c>
      <c r="K58" s="1389">
        <v>70201</v>
      </c>
      <c r="L58" s="1389">
        <v>45991</v>
      </c>
      <c r="M58" s="1389">
        <v>2556</v>
      </c>
      <c r="N58" s="1389">
        <v>751</v>
      </c>
      <c r="O58" s="1389">
        <v>9619</v>
      </c>
      <c r="P58" s="1401"/>
      <c r="Q58" s="1402"/>
      <c r="R58" s="1399"/>
      <c r="S58" s="1403"/>
      <c r="T58" s="1403"/>
      <c r="U58" s="1403"/>
      <c r="V58" s="1403"/>
      <c r="W58" s="1403"/>
      <c r="X58" s="1403"/>
      <c r="Y58" s="1403"/>
      <c r="Z58" s="1403"/>
      <c r="AA58" s="1403"/>
      <c r="AB58" s="1403"/>
      <c r="AC58" s="1403"/>
    </row>
    <row r="59" spans="1:29" s="193" customFormat="1" ht="10.5" customHeight="1">
      <c r="A59" s="191"/>
      <c r="B59" s="192"/>
      <c r="C59" s="1404" t="s">
        <v>605</v>
      </c>
      <c r="D59" s="1405" t="s">
        <v>606</v>
      </c>
      <c r="E59" s="1384"/>
      <c r="F59" s="1397">
        <v>6712</v>
      </c>
      <c r="G59" s="1397">
        <v>2564</v>
      </c>
      <c r="H59" s="1397">
        <v>63</v>
      </c>
      <c r="I59" s="1397">
        <v>33</v>
      </c>
      <c r="J59" s="1397">
        <v>276</v>
      </c>
      <c r="K59" s="1397">
        <v>2407</v>
      </c>
      <c r="L59" s="1397">
        <v>593</v>
      </c>
      <c r="M59" s="1397">
        <v>222</v>
      </c>
      <c r="N59" s="1397">
        <v>73</v>
      </c>
      <c r="O59" s="1397">
        <v>482</v>
      </c>
      <c r="P59" s="1386"/>
      <c r="Q59" s="1387"/>
      <c r="R59" s="1399"/>
      <c r="S59" s="1403"/>
      <c r="T59" s="1403"/>
      <c r="U59" s="1403"/>
      <c r="V59" s="1403"/>
      <c r="W59" s="1403"/>
      <c r="X59" s="1403"/>
      <c r="Y59" s="1403"/>
      <c r="Z59" s="1403"/>
      <c r="AA59" s="1403"/>
    </row>
    <row r="60" spans="1:29" s="193" customFormat="1" ht="10.5" customHeight="1">
      <c r="A60" s="191"/>
      <c r="B60" s="192"/>
      <c r="C60" s="1404" t="s">
        <v>607</v>
      </c>
      <c r="D60" s="1405" t="s">
        <v>621</v>
      </c>
      <c r="E60" s="1384"/>
      <c r="F60" s="1397">
        <v>41</v>
      </c>
      <c r="G60" s="1397">
        <v>0</v>
      </c>
      <c r="H60" s="1397">
        <v>0</v>
      </c>
      <c r="I60" s="1397">
        <v>10</v>
      </c>
      <c r="J60" s="1397">
        <v>10</v>
      </c>
      <c r="K60" s="1397">
        <v>13</v>
      </c>
      <c r="L60" s="1397">
        <v>1</v>
      </c>
      <c r="M60" s="1397">
        <v>6</v>
      </c>
      <c r="N60" s="1397">
        <v>0</v>
      </c>
      <c r="O60" s="1397">
        <v>1</v>
      </c>
      <c r="P60" s="1386"/>
      <c r="Q60" s="1387"/>
      <c r="R60" s="1399"/>
      <c r="S60" s="1403"/>
      <c r="T60" s="1403"/>
      <c r="U60" s="1403"/>
      <c r="V60" s="1403"/>
      <c r="W60" s="1403"/>
      <c r="X60" s="1403"/>
      <c r="Y60" s="1403"/>
      <c r="Z60" s="1403"/>
      <c r="AA60" s="1403"/>
    </row>
    <row r="61" spans="1:29" s="193" customFormat="1" ht="10.5" customHeight="1">
      <c r="A61" s="191"/>
      <c r="B61" s="192"/>
      <c r="C61" s="1404" t="s">
        <v>608</v>
      </c>
      <c r="D61" s="1405" t="s">
        <v>622</v>
      </c>
      <c r="E61" s="1384"/>
      <c r="F61" s="1397">
        <v>47354</v>
      </c>
      <c r="G61" s="1397">
        <v>5377</v>
      </c>
      <c r="H61" s="1397">
        <v>381</v>
      </c>
      <c r="I61" s="1397">
        <v>6506</v>
      </c>
      <c r="J61" s="1397">
        <v>3096</v>
      </c>
      <c r="K61" s="1397">
        <v>12643</v>
      </c>
      <c r="L61" s="1397">
        <v>14825</v>
      </c>
      <c r="M61" s="1397">
        <v>1406</v>
      </c>
      <c r="N61" s="1397">
        <v>261</v>
      </c>
      <c r="O61" s="1397">
        <v>2860</v>
      </c>
      <c r="P61" s="1386"/>
      <c r="Q61" s="1387"/>
      <c r="R61" s="1399"/>
      <c r="S61" s="1403"/>
      <c r="T61" s="1403"/>
      <c r="U61" s="1403"/>
      <c r="V61" s="1403"/>
      <c r="W61" s="1403"/>
      <c r="X61" s="1403"/>
      <c r="Y61" s="1403"/>
      <c r="Z61" s="1403"/>
      <c r="AA61" s="1403"/>
    </row>
    <row r="62" spans="1:29" s="193" customFormat="1" ht="10.5" customHeight="1">
      <c r="A62" s="191"/>
      <c r="B62" s="192" t="s">
        <v>562</v>
      </c>
      <c r="C62" s="1404" t="s">
        <v>609</v>
      </c>
      <c r="D62" s="1405" t="s">
        <v>623</v>
      </c>
      <c r="E62" s="1384"/>
      <c r="F62" s="1397">
        <v>33053</v>
      </c>
      <c r="G62" s="1397">
        <v>16242</v>
      </c>
      <c r="H62" s="1397">
        <v>173</v>
      </c>
      <c r="I62" s="1397">
        <v>873</v>
      </c>
      <c r="J62" s="1397">
        <v>903</v>
      </c>
      <c r="K62" s="1397">
        <v>6317</v>
      </c>
      <c r="L62" s="1397">
        <v>6416</v>
      </c>
      <c r="M62" s="1397">
        <v>275</v>
      </c>
      <c r="N62" s="1397">
        <v>81</v>
      </c>
      <c r="O62" s="1397">
        <v>1774</v>
      </c>
      <c r="P62" s="1386"/>
      <c r="Q62" s="1387"/>
      <c r="R62" s="1399"/>
      <c r="S62" s="1403"/>
      <c r="T62" s="1403"/>
      <c r="U62" s="1403"/>
      <c r="V62" s="1403"/>
      <c r="W62" s="1403"/>
      <c r="X62" s="1403"/>
      <c r="Y62" s="1403"/>
      <c r="Z62" s="1403"/>
      <c r="AA62" s="1403"/>
    </row>
    <row r="63" spans="1:29" s="193" customFormat="1" ht="10.5" customHeight="1">
      <c r="A63" s="191"/>
      <c r="B63" s="192"/>
      <c r="C63" s="1404" t="s">
        <v>610</v>
      </c>
      <c r="D63" s="1405" t="s">
        <v>611</v>
      </c>
      <c r="E63" s="1384"/>
      <c r="F63" s="1397">
        <v>26458</v>
      </c>
      <c r="G63" s="1397">
        <v>802</v>
      </c>
      <c r="H63" s="1397">
        <v>18</v>
      </c>
      <c r="I63" s="1397">
        <v>37</v>
      </c>
      <c r="J63" s="1397">
        <v>114</v>
      </c>
      <c r="K63" s="1397">
        <v>21996</v>
      </c>
      <c r="L63" s="1397">
        <v>2186</v>
      </c>
      <c r="M63" s="1397">
        <v>52</v>
      </c>
      <c r="N63" s="1397">
        <v>82</v>
      </c>
      <c r="O63" s="1397">
        <v>1172</v>
      </c>
      <c r="P63" s="1386"/>
      <c r="Q63" s="1387"/>
      <c r="R63" s="1399"/>
      <c r="S63" s="1403"/>
      <c r="T63" s="1403"/>
      <c r="U63" s="1403"/>
      <c r="V63" s="1403"/>
      <c r="W63" s="1403"/>
      <c r="X63" s="1403"/>
      <c r="Y63" s="1403"/>
      <c r="Z63" s="1403"/>
      <c r="AA63" s="1403"/>
    </row>
    <row r="64" spans="1:29" s="193" customFormat="1" ht="10.5" customHeight="1">
      <c r="A64" s="191"/>
      <c r="B64" s="192"/>
      <c r="C64" s="1404" t="s">
        <v>612</v>
      </c>
      <c r="D64" s="1405" t="s">
        <v>613</v>
      </c>
      <c r="E64" s="1384"/>
      <c r="F64" s="1397">
        <v>11565</v>
      </c>
      <c r="G64" s="1397">
        <v>74</v>
      </c>
      <c r="H64" s="1397">
        <v>1</v>
      </c>
      <c r="I64" s="1397">
        <v>83</v>
      </c>
      <c r="J64" s="1397">
        <v>103</v>
      </c>
      <c r="K64" s="1397">
        <v>9031</v>
      </c>
      <c r="L64" s="1397">
        <v>1865</v>
      </c>
      <c r="M64" s="1397">
        <v>52</v>
      </c>
      <c r="N64" s="1397">
        <v>20</v>
      </c>
      <c r="O64" s="1397">
        <v>336</v>
      </c>
      <c r="P64" s="1386"/>
      <c r="Q64" s="1387"/>
      <c r="R64" s="1399"/>
      <c r="S64" s="1403"/>
      <c r="T64" s="1403"/>
      <c r="U64" s="1403"/>
      <c r="V64" s="1403"/>
      <c r="W64" s="1403"/>
      <c r="X64" s="1403"/>
      <c r="Y64" s="1403"/>
      <c r="Z64" s="1403"/>
      <c r="AA64" s="1403"/>
    </row>
    <row r="65" spans="1:27" s="193" customFormat="1" ht="10.5" customHeight="1">
      <c r="A65" s="191"/>
      <c r="B65" s="192"/>
      <c r="C65" s="1404" t="s">
        <v>614</v>
      </c>
      <c r="D65" s="1405" t="s">
        <v>615</v>
      </c>
      <c r="E65" s="1384"/>
      <c r="F65" s="1397">
        <v>57173</v>
      </c>
      <c r="G65" s="1397">
        <v>1604</v>
      </c>
      <c r="H65" s="1397">
        <v>1040</v>
      </c>
      <c r="I65" s="1397">
        <v>19199</v>
      </c>
      <c r="J65" s="1397">
        <v>1796</v>
      </c>
      <c r="K65" s="1397">
        <v>13566</v>
      </c>
      <c r="L65" s="1397">
        <v>17779</v>
      </c>
      <c r="M65" s="1397">
        <v>252</v>
      </c>
      <c r="N65" s="1397">
        <v>118</v>
      </c>
      <c r="O65" s="1397">
        <v>1818</v>
      </c>
      <c r="P65" s="1386"/>
      <c r="Q65" s="1387"/>
      <c r="R65" s="1399"/>
      <c r="S65" s="1403"/>
      <c r="T65" s="1403"/>
      <c r="U65" s="1403"/>
      <c r="V65" s="1403"/>
      <c r="W65" s="1403"/>
      <c r="X65" s="1403"/>
      <c r="Y65" s="1403"/>
      <c r="Z65" s="1403"/>
      <c r="AA65" s="1403"/>
    </row>
    <row r="66" spans="1:27" s="193" customFormat="1" ht="10.5" customHeight="1">
      <c r="A66" s="191"/>
      <c r="B66" s="192"/>
      <c r="C66" s="1404" t="s">
        <v>616</v>
      </c>
      <c r="D66" s="1405" t="s">
        <v>617</v>
      </c>
      <c r="E66" s="1384"/>
      <c r="F66" s="1397">
        <v>1819</v>
      </c>
      <c r="G66" s="1397">
        <v>463</v>
      </c>
      <c r="H66" s="1397">
        <v>52</v>
      </c>
      <c r="I66" s="1397">
        <v>61</v>
      </c>
      <c r="J66" s="1397">
        <v>95</v>
      </c>
      <c r="K66" s="1397">
        <v>489</v>
      </c>
      <c r="L66" s="1397">
        <v>274</v>
      </c>
      <c r="M66" s="1397">
        <v>88</v>
      </c>
      <c r="N66" s="1397">
        <v>42</v>
      </c>
      <c r="O66" s="1397">
        <v>256</v>
      </c>
      <c r="P66" s="1386"/>
      <c r="Q66" s="1387"/>
      <c r="R66" s="1399"/>
      <c r="S66" s="1403"/>
      <c r="T66" s="1403"/>
      <c r="U66" s="1403"/>
      <c r="V66" s="1403"/>
      <c r="W66" s="1403"/>
      <c r="X66" s="1403"/>
      <c r="Y66" s="1403"/>
      <c r="Z66" s="1403"/>
      <c r="AA66" s="1403"/>
    </row>
    <row r="67" spans="1:27" s="193" customFormat="1" ht="10.5" customHeight="1">
      <c r="A67" s="191"/>
      <c r="B67" s="192"/>
      <c r="C67" s="1404" t="s">
        <v>561</v>
      </c>
      <c r="D67" s="1405" t="s">
        <v>618</v>
      </c>
      <c r="E67" s="1396"/>
      <c r="F67" s="1397">
        <v>32</v>
      </c>
      <c r="G67" s="1397">
        <v>15</v>
      </c>
      <c r="H67" s="1397">
        <v>0</v>
      </c>
      <c r="I67" s="1397">
        <v>6</v>
      </c>
      <c r="J67" s="1397">
        <v>9</v>
      </c>
      <c r="K67" s="1397">
        <v>1</v>
      </c>
      <c r="L67" s="1397">
        <v>1</v>
      </c>
      <c r="M67" s="1397">
        <v>0</v>
      </c>
      <c r="N67" s="1397">
        <v>0</v>
      </c>
      <c r="O67" s="1397">
        <v>0</v>
      </c>
      <c r="P67" s="1386"/>
      <c r="Q67" s="1387"/>
      <c r="R67" s="1399"/>
      <c r="S67" s="1403"/>
      <c r="T67" s="1403"/>
      <c r="U67" s="1403"/>
      <c r="V67" s="1403"/>
      <c r="W67" s="1403"/>
      <c r="X67" s="1403"/>
      <c r="Y67" s="1403"/>
      <c r="Z67" s="1403"/>
      <c r="AA67" s="1403"/>
    </row>
    <row r="68" spans="1:27" s="193" customFormat="1" ht="10.5" customHeight="1">
      <c r="A68" s="191"/>
      <c r="B68" s="192"/>
      <c r="C68" s="1404"/>
      <c r="D68" s="1405" t="s">
        <v>561</v>
      </c>
      <c r="E68" s="1396"/>
      <c r="F68" s="1397">
        <v>9404</v>
      </c>
      <c r="G68" s="1397">
        <v>1101</v>
      </c>
      <c r="H68" s="1397">
        <v>89</v>
      </c>
      <c r="I68" s="1397">
        <v>932</v>
      </c>
      <c r="J68" s="1397">
        <v>297</v>
      </c>
      <c r="K68" s="1397">
        <v>3739</v>
      </c>
      <c r="L68" s="1397">
        <v>2051</v>
      </c>
      <c r="M68" s="1397">
        <v>203</v>
      </c>
      <c r="N68" s="1397">
        <v>73</v>
      </c>
      <c r="O68" s="1397">
        <v>920</v>
      </c>
      <c r="P68" s="1386"/>
      <c r="Q68" s="1387"/>
      <c r="R68" s="1399"/>
      <c r="S68" s="1403"/>
      <c r="T68" s="1403"/>
      <c r="U68" s="1403"/>
      <c r="V68" s="1403"/>
      <c r="W68" s="1403"/>
      <c r="X68" s="1403"/>
      <c r="Y68" s="1403"/>
      <c r="Z68" s="1403"/>
      <c r="AA68" s="1403"/>
    </row>
    <row r="69" spans="1:27" s="1334" customFormat="1" ht="11.25" customHeight="1">
      <c r="A69" s="1333"/>
      <c r="B69" s="1342"/>
      <c r="C69" s="1343" t="s">
        <v>563</v>
      </c>
      <c r="D69" s="1696" t="s">
        <v>620</v>
      </c>
      <c r="E69" s="1696"/>
      <c r="F69" s="1696"/>
      <c r="G69" s="1696"/>
      <c r="H69" s="1696"/>
      <c r="I69" s="1696"/>
      <c r="J69" s="1696"/>
      <c r="K69" s="1696"/>
      <c r="L69" s="1696"/>
      <c r="M69" s="1696"/>
      <c r="N69" s="1696"/>
      <c r="O69" s="1696"/>
      <c r="P69" s="1406"/>
      <c r="Q69" s="1407"/>
    </row>
    <row r="70" spans="1:27" ht="12" customHeight="1">
      <c r="A70" s="167"/>
      <c r="B70" s="192"/>
      <c r="C70" s="194" t="s">
        <v>564</v>
      </c>
      <c r="D70" s="183"/>
      <c r="E70" s="183"/>
      <c r="F70" s="183"/>
      <c r="G70" s="1408" t="s">
        <v>365</v>
      </c>
      <c r="H70" s="183"/>
      <c r="I70" s="183"/>
      <c r="J70" s="183"/>
      <c r="K70" s="183"/>
      <c r="L70" s="183"/>
      <c r="M70" s="167"/>
      <c r="N70" s="990"/>
      <c r="O70" s="990"/>
      <c r="P70" s="1386"/>
      <c r="Q70" s="1387"/>
    </row>
    <row r="71" spans="1:27" ht="13.5" customHeight="1">
      <c r="A71" s="165"/>
      <c r="B71" s="167"/>
      <c r="C71" s="167"/>
      <c r="D71" s="167"/>
      <c r="E71" s="167"/>
      <c r="F71" s="167"/>
      <c r="G71" s="167"/>
      <c r="H71" s="167"/>
      <c r="I71" s="167"/>
      <c r="J71" s="167"/>
      <c r="K71" s="1660">
        <v>42036</v>
      </c>
      <c r="L71" s="1660"/>
      <c r="M71" s="1660"/>
      <c r="N71" s="1660"/>
      <c r="O71" s="1660"/>
      <c r="P71" s="311">
        <v>17</v>
      </c>
      <c r="Q71" s="1409"/>
    </row>
    <row r="73" spans="1:27" ht="4.5" customHeight="1">
      <c r="P73" s="991"/>
      <c r="Q73" s="991"/>
    </row>
    <row r="74" spans="1:27">
      <c r="P74" s="992"/>
      <c r="Q74" s="992"/>
    </row>
    <row r="83" spans="2:17">
      <c r="B83" s="166"/>
      <c r="P83" s="166"/>
      <c r="Q83" s="166"/>
    </row>
    <row r="84" spans="2:17">
      <c r="B84" s="166"/>
      <c r="P84" s="166"/>
      <c r="Q84" s="166"/>
    </row>
  </sheetData>
  <mergeCells count="11">
    <mergeCell ref="C7:D7"/>
    <mergeCell ref="C55:O55"/>
    <mergeCell ref="C57:D57"/>
    <mergeCell ref="K71:O71"/>
    <mergeCell ref="D69:O69"/>
    <mergeCell ref="C6:D6"/>
    <mergeCell ref="B1:D1"/>
    <mergeCell ref="B2:D2"/>
    <mergeCell ref="E2:F2"/>
    <mergeCell ref="G2:J2"/>
    <mergeCell ref="C4:O4"/>
  </mergeCells>
  <printOptions horizontalCentered="1"/>
  <pageMargins left="0" right="0"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70" customWidth="1"/>
    <col min="2" max="2" width="2.5703125" style="470" customWidth="1"/>
    <col min="3" max="3" width="2" style="470" customWidth="1"/>
    <col min="4" max="4" width="13.28515625" style="470" customWidth="1"/>
    <col min="5" max="5" width="6.28515625" style="470" customWidth="1"/>
    <col min="6" max="8" width="7.140625" style="470" customWidth="1"/>
    <col min="9" max="9" width="6.42578125" style="470" customWidth="1"/>
    <col min="10" max="10" width="6.5703125" style="470" customWidth="1"/>
    <col min="11" max="11" width="7.7109375" style="470" customWidth="1"/>
    <col min="12" max="12" width="28.42578125" style="470" customWidth="1"/>
    <col min="13" max="13" width="2.5703125" style="470" customWidth="1"/>
    <col min="14" max="14" width="1" style="470" customWidth="1"/>
    <col min="15" max="29" width="9.140625" style="470"/>
    <col min="30" max="30" width="15.140625" style="470" customWidth="1"/>
    <col min="31" max="34" width="6.42578125" style="470" customWidth="1"/>
    <col min="35" max="36" width="2.140625" style="470" customWidth="1"/>
    <col min="37" max="38" width="6.42578125" style="470" customWidth="1"/>
    <col min="39" max="39" width="15.140625" style="470" customWidth="1"/>
    <col min="40" max="41" width="6.42578125" style="470" customWidth="1"/>
    <col min="42" max="16384" width="9.140625" style="470"/>
  </cols>
  <sheetData>
    <row r="1" spans="1:56" ht="13.5" customHeight="1">
      <c r="A1" s="465"/>
      <c r="B1" s="469"/>
      <c r="C1" s="469"/>
      <c r="D1" s="469"/>
      <c r="E1" s="469"/>
      <c r="F1" s="466"/>
      <c r="G1" s="466"/>
      <c r="H1" s="466"/>
      <c r="I1" s="466"/>
      <c r="J1" s="466"/>
      <c r="K1" s="466"/>
      <c r="L1" s="1602" t="s">
        <v>357</v>
      </c>
      <c r="M1" s="1602"/>
      <c r="N1" s="465"/>
    </row>
    <row r="2" spans="1:56" ht="6" customHeight="1">
      <c r="A2" s="465"/>
      <c r="B2" s="1697"/>
      <c r="C2" s="1698"/>
      <c r="D2" s="1698"/>
      <c r="E2" s="595"/>
      <c r="F2" s="595"/>
      <c r="G2" s="595"/>
      <c r="H2" s="595"/>
      <c r="I2" s="595"/>
      <c r="J2" s="595"/>
      <c r="K2" s="595"/>
      <c r="L2" s="523"/>
      <c r="M2" s="475"/>
      <c r="N2" s="46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5"/>
      <c r="AU2" s="535"/>
      <c r="AV2" s="535"/>
      <c r="AW2" s="535"/>
      <c r="AX2" s="535"/>
      <c r="AY2" s="535"/>
      <c r="AZ2" s="535"/>
      <c r="BA2" s="535"/>
      <c r="BB2" s="535"/>
      <c r="BC2" s="535"/>
      <c r="BD2" s="535"/>
    </row>
    <row r="3" spans="1:56" ht="11.25" customHeight="1" thickBot="1">
      <c r="A3" s="465"/>
      <c r="B3" s="536"/>
      <c r="C3" s="475"/>
      <c r="D3" s="475"/>
      <c r="E3" s="475"/>
      <c r="F3" s="475"/>
      <c r="G3" s="475"/>
      <c r="H3" s="475"/>
      <c r="I3" s="475"/>
      <c r="J3" s="475"/>
      <c r="K3" s="475"/>
      <c r="L3" s="650" t="s">
        <v>73</v>
      </c>
      <c r="M3" s="475"/>
      <c r="N3" s="46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5"/>
      <c r="AU3" s="535"/>
      <c r="AV3" s="535"/>
      <c r="AW3" s="535"/>
      <c r="AX3" s="535"/>
      <c r="AY3" s="535"/>
      <c r="AZ3" s="535"/>
      <c r="BA3" s="535"/>
      <c r="BB3" s="535"/>
      <c r="BC3" s="535"/>
      <c r="BD3" s="535"/>
    </row>
    <row r="4" spans="1:56" s="479" customFormat="1" ht="13.5" customHeight="1" thickBot="1">
      <c r="A4" s="477"/>
      <c r="B4" s="644"/>
      <c r="C4" s="1699" t="s">
        <v>134</v>
      </c>
      <c r="D4" s="1700"/>
      <c r="E4" s="1700"/>
      <c r="F4" s="1700"/>
      <c r="G4" s="1700"/>
      <c r="H4" s="1700"/>
      <c r="I4" s="1700"/>
      <c r="J4" s="1700"/>
      <c r="K4" s="1700"/>
      <c r="L4" s="1701"/>
      <c r="M4" s="475"/>
      <c r="N4" s="477"/>
      <c r="O4" s="714"/>
      <c r="P4" s="714"/>
      <c r="Q4" s="714"/>
      <c r="R4" s="714"/>
      <c r="S4" s="714"/>
      <c r="T4" s="714"/>
      <c r="U4" s="714"/>
      <c r="V4" s="714"/>
      <c r="W4" s="714"/>
      <c r="X4" s="714"/>
      <c r="Y4" s="714"/>
      <c r="Z4" s="714"/>
      <c r="AA4" s="714"/>
      <c r="AB4" s="714"/>
      <c r="AC4" s="714"/>
      <c r="AD4" s="836"/>
      <c r="AE4" s="836"/>
      <c r="AF4" s="836"/>
      <c r="AG4" s="836"/>
      <c r="AH4" s="836"/>
      <c r="AI4" s="836"/>
      <c r="AJ4" s="836"/>
      <c r="AK4" s="836"/>
      <c r="AL4" s="836"/>
      <c r="AM4" s="836"/>
      <c r="AN4" s="836"/>
      <c r="AO4" s="836"/>
      <c r="AP4" s="714"/>
      <c r="AQ4" s="714"/>
      <c r="AR4" s="714"/>
      <c r="AS4" s="714"/>
      <c r="AT4" s="714"/>
      <c r="AU4" s="714"/>
      <c r="AV4" s="714"/>
      <c r="AW4" s="714"/>
      <c r="AX4" s="714"/>
      <c r="AY4" s="714"/>
      <c r="AZ4" s="714"/>
      <c r="BA4" s="714"/>
      <c r="BB4" s="714"/>
      <c r="BC4" s="714"/>
      <c r="BD4" s="714"/>
    </row>
    <row r="5" spans="1:56" s="842" customFormat="1">
      <c r="B5" s="843"/>
      <c r="C5" s="1702" t="s">
        <v>135</v>
      </c>
      <c r="D5" s="1702"/>
      <c r="E5" s="654"/>
      <c r="F5" s="575"/>
      <c r="G5" s="575"/>
      <c r="H5" s="575"/>
      <c r="I5" s="575"/>
      <c r="J5" s="575"/>
      <c r="K5" s="575"/>
      <c r="L5" s="525"/>
      <c r="M5" s="525"/>
      <c r="N5" s="846"/>
      <c r="O5" s="844"/>
      <c r="P5" s="844"/>
      <c r="Q5" s="844"/>
      <c r="R5" s="844"/>
      <c r="S5" s="844"/>
      <c r="T5" s="844"/>
      <c r="U5" s="844"/>
      <c r="V5" s="844"/>
      <c r="W5" s="844"/>
      <c r="X5" s="844"/>
      <c r="Y5" s="844"/>
      <c r="Z5" s="844"/>
      <c r="AA5" s="844"/>
      <c r="AB5" s="844"/>
      <c r="AC5" s="844"/>
      <c r="AD5" s="845"/>
      <c r="AE5" s="845"/>
      <c r="AF5" s="845"/>
      <c r="AG5" s="845"/>
      <c r="AH5" s="845"/>
      <c r="AI5" s="845"/>
      <c r="AJ5" s="845"/>
      <c r="AK5" s="845"/>
      <c r="AL5" s="845"/>
      <c r="AM5" s="845"/>
      <c r="AO5" s="845"/>
      <c r="AP5" s="844"/>
      <c r="AQ5" s="844"/>
      <c r="AR5" s="844"/>
      <c r="AS5" s="844"/>
      <c r="AT5" s="844"/>
      <c r="AU5" s="844"/>
      <c r="AV5" s="844"/>
      <c r="AW5" s="844"/>
      <c r="AX5" s="844"/>
      <c r="AY5" s="844"/>
      <c r="AZ5" s="844"/>
      <c r="BA5" s="844"/>
      <c r="BB5" s="844"/>
      <c r="BC5" s="844"/>
      <c r="BD5" s="844"/>
    </row>
    <row r="6" spans="1:56" ht="13.5" customHeight="1">
      <c r="A6" s="465"/>
      <c r="B6" s="536"/>
      <c r="C6" s="1702"/>
      <c r="D6" s="1702"/>
      <c r="E6" s="1705" t="s">
        <v>632</v>
      </c>
      <c r="F6" s="1705"/>
      <c r="G6" s="1705"/>
      <c r="H6" s="1705"/>
      <c r="I6" s="1705"/>
      <c r="J6" s="1705"/>
      <c r="K6" s="1703" t="str">
        <f xml:space="preserve"> CONCATENATE("valor médio de ",J7,E6)</f>
        <v>valor médio de dez.2014</v>
      </c>
      <c r="L6" s="575"/>
      <c r="M6" s="525"/>
      <c r="N6" s="649"/>
      <c r="O6" s="535"/>
      <c r="P6" s="535"/>
      <c r="Q6" s="535"/>
      <c r="R6" s="535"/>
      <c r="S6" s="535"/>
      <c r="T6" s="535"/>
      <c r="U6" s="535"/>
      <c r="V6" s="535"/>
      <c r="W6" s="535"/>
      <c r="X6" s="535"/>
      <c r="Y6" s="535"/>
      <c r="Z6" s="535"/>
      <c r="AA6" s="535"/>
      <c r="AB6" s="535"/>
      <c r="AC6" s="535"/>
      <c r="AD6" s="837"/>
      <c r="AE6" s="849" t="s">
        <v>372</v>
      </c>
      <c r="AF6" s="849"/>
      <c r="AG6" s="849" t="s">
        <v>373</v>
      </c>
      <c r="AH6" s="849"/>
      <c r="AI6" s="837"/>
      <c r="AJ6" s="837"/>
      <c r="AK6" s="837"/>
      <c r="AL6" s="837"/>
      <c r="AM6" s="837"/>
      <c r="AN6" s="850" t="str">
        <f>VLOOKUP(AI8,AJ8:AK9,2,FALSE)</f>
        <v>beneficiário</v>
      </c>
      <c r="AO6" s="849"/>
      <c r="AP6" s="535"/>
      <c r="AQ6" s="535"/>
      <c r="AR6" s="535"/>
      <c r="AS6" s="535"/>
      <c r="AT6" s="535"/>
      <c r="AU6" s="535"/>
      <c r="AV6" s="535"/>
      <c r="AW6" s="535"/>
      <c r="AX6" s="535"/>
      <c r="AY6" s="535"/>
      <c r="AZ6" s="535"/>
      <c r="BA6" s="535"/>
      <c r="BB6" s="535"/>
      <c r="BC6" s="535"/>
      <c r="BD6" s="535"/>
    </row>
    <row r="7" spans="1:56" ht="13.5" customHeight="1">
      <c r="A7" s="465"/>
      <c r="B7" s="536"/>
      <c r="C7" s="511"/>
      <c r="D7" s="511"/>
      <c r="E7" s="847" t="s">
        <v>99</v>
      </c>
      <c r="F7" s="847" t="s">
        <v>98</v>
      </c>
      <c r="G7" s="847" t="s">
        <v>97</v>
      </c>
      <c r="H7" s="847" t="s">
        <v>96</v>
      </c>
      <c r="I7" s="847" t="s">
        <v>95</v>
      </c>
      <c r="J7" s="847" t="s">
        <v>94</v>
      </c>
      <c r="K7" s="1704" t="e">
        <f xml:space="preserve"> CONCATENATE("valor médio de ",#REF!,#REF!)</f>
        <v>#REF!</v>
      </c>
      <c r="L7" s="525"/>
      <c r="M7" s="573"/>
      <c r="N7" s="649"/>
      <c r="O7" s="535"/>
      <c r="P7" s="535"/>
      <c r="Q7" s="535"/>
      <c r="R7" s="535"/>
      <c r="S7" s="535"/>
      <c r="T7" s="535"/>
      <c r="U7" s="535"/>
      <c r="V7" s="535"/>
      <c r="W7" s="535"/>
      <c r="X7" s="535"/>
      <c r="Y7" s="535"/>
      <c r="Z7" s="535"/>
      <c r="AA7" s="535"/>
      <c r="AB7" s="535"/>
      <c r="AC7" s="535"/>
      <c r="AD7" s="837"/>
      <c r="AE7" s="838" t="s">
        <v>374</v>
      </c>
      <c r="AF7" s="837" t="s">
        <v>68</v>
      </c>
      <c r="AG7" s="838" t="s">
        <v>374</v>
      </c>
      <c r="AH7" s="837" t="s">
        <v>68</v>
      </c>
      <c r="AI7" s="839"/>
      <c r="AJ7" s="837"/>
      <c r="AK7" s="837"/>
      <c r="AL7" s="837"/>
      <c r="AM7" s="837"/>
      <c r="AN7" s="838" t="s">
        <v>374</v>
      </c>
      <c r="AO7" s="837" t="s">
        <v>68</v>
      </c>
      <c r="AP7" s="535"/>
      <c r="AQ7" s="535"/>
      <c r="AR7" s="535"/>
      <c r="AS7" s="535"/>
      <c r="AT7" s="535"/>
      <c r="AU7" s="535"/>
      <c r="AV7" s="535"/>
      <c r="AW7" s="535"/>
      <c r="AX7" s="535"/>
      <c r="AY7" s="535"/>
      <c r="AZ7" s="535"/>
      <c r="BA7" s="535"/>
      <c r="BB7" s="535"/>
      <c r="BC7" s="535"/>
      <c r="BD7" s="535"/>
    </row>
    <row r="8" spans="1:56" s="771" customFormat="1">
      <c r="A8" s="767"/>
      <c r="B8" s="768"/>
      <c r="C8" s="769" t="s">
        <v>68</v>
      </c>
      <c r="D8" s="770"/>
      <c r="E8" s="441">
        <v>93348</v>
      </c>
      <c r="F8" s="441">
        <v>91578</v>
      </c>
      <c r="G8" s="441">
        <v>90732</v>
      </c>
      <c r="H8" s="441">
        <v>89492</v>
      </c>
      <c r="I8" s="441">
        <v>89916</v>
      </c>
      <c r="J8" s="441">
        <v>91333</v>
      </c>
      <c r="K8" s="851">
        <v>215.37481551675</v>
      </c>
      <c r="L8" s="772"/>
      <c r="M8" s="773"/>
      <c r="N8" s="767"/>
      <c r="O8" s="894"/>
      <c r="P8" s="893"/>
      <c r="Q8" s="894"/>
      <c r="R8" s="894"/>
      <c r="S8" s="774"/>
      <c r="T8" s="774"/>
      <c r="U8" s="774"/>
      <c r="V8" s="774"/>
      <c r="W8" s="774"/>
      <c r="X8" s="774"/>
      <c r="Y8" s="774"/>
      <c r="Z8" s="774"/>
      <c r="AA8" s="774"/>
      <c r="AB8" s="774"/>
      <c r="AC8" s="774"/>
      <c r="AD8" s="836" t="str">
        <f>+C9</f>
        <v>Aveiro</v>
      </c>
      <c r="AE8" s="840">
        <f>+K9</f>
        <v>217.388397077783</v>
      </c>
      <c r="AF8" s="840">
        <f>+$K$8</f>
        <v>215.37481551675</v>
      </c>
      <c r="AG8" s="840">
        <f>+K46</f>
        <v>97.968974532778105</v>
      </c>
      <c r="AH8" s="840">
        <f t="shared" ref="AH8:AH27" si="0">+$K$45</f>
        <v>91.844395438576797</v>
      </c>
      <c r="AI8" s="836">
        <v>2</v>
      </c>
      <c r="AJ8" s="836">
        <v>1</v>
      </c>
      <c r="AK8" s="836" t="s">
        <v>372</v>
      </c>
      <c r="AL8" s="836"/>
      <c r="AM8" s="836" t="str">
        <f>+AD8</f>
        <v>Aveiro</v>
      </c>
      <c r="AN8" s="841">
        <f>INDEX($AD$7:$AH$27,MATCH($AM8,$AD$7:$AD$27,0),MATCH(AN$7,$AD$7:$AH$7,0)+2*($AI$8-1))</f>
        <v>97.968974532778105</v>
      </c>
      <c r="AO8" s="841">
        <f>INDEX($AD$7:$AH$27,MATCH($AM8,$AD$7:$AD$27,0),MATCH(AO$7,$AD$7:$AH$7,0)+2*($AI$8-1))</f>
        <v>91.844395438576797</v>
      </c>
      <c r="AP8" s="774"/>
      <c r="AQ8" s="774"/>
      <c r="AR8" s="774"/>
      <c r="AS8" s="774"/>
      <c r="AT8" s="774"/>
      <c r="AU8" s="774"/>
      <c r="AV8" s="774"/>
      <c r="AW8" s="774"/>
      <c r="AX8" s="774"/>
      <c r="AY8" s="774"/>
      <c r="AZ8" s="774"/>
      <c r="BA8" s="774"/>
      <c r="BB8" s="774"/>
      <c r="BC8" s="774"/>
      <c r="BD8" s="774"/>
    </row>
    <row r="9" spans="1:56">
      <c r="A9" s="465"/>
      <c r="B9" s="536"/>
      <c r="C9" s="128" t="s">
        <v>62</v>
      </c>
      <c r="D9" s="473"/>
      <c r="E9" s="391">
        <v>4882</v>
      </c>
      <c r="F9" s="391">
        <v>4826</v>
      </c>
      <c r="G9" s="391">
        <v>4792</v>
      </c>
      <c r="H9" s="391">
        <v>4639</v>
      </c>
      <c r="I9" s="391">
        <v>4605</v>
      </c>
      <c r="J9" s="391">
        <v>4654</v>
      </c>
      <c r="K9" s="852">
        <v>217.388397077783</v>
      </c>
      <c r="L9" s="525"/>
      <c r="M9" s="573"/>
      <c r="N9" s="465"/>
      <c r="O9" s="535"/>
      <c r="P9" s="535"/>
      <c r="Q9" s="535"/>
      <c r="R9" s="535"/>
      <c r="S9" s="535"/>
      <c r="T9" s="535"/>
      <c r="U9" s="535"/>
      <c r="V9" s="535"/>
      <c r="W9" s="535"/>
      <c r="X9" s="535"/>
      <c r="Y9" s="535"/>
      <c r="Z9" s="535"/>
      <c r="AA9" s="535"/>
      <c r="AB9" s="535"/>
      <c r="AC9" s="535"/>
      <c r="AD9" s="836" t="str">
        <f t="shared" ref="AD9:AD26" si="1">+C10</f>
        <v>Beja</v>
      </c>
      <c r="AE9" s="840">
        <f t="shared" ref="AE9:AE26" si="2">+K10</f>
        <v>249.24454909819599</v>
      </c>
      <c r="AF9" s="840">
        <f t="shared" ref="AF9:AF27" si="3">+$K$8</f>
        <v>215.37481551675</v>
      </c>
      <c r="AG9" s="840">
        <f t="shared" ref="AG9:AG26" si="4">+K47</f>
        <v>90.168943934267801</v>
      </c>
      <c r="AH9" s="840">
        <f t="shared" si="0"/>
        <v>91.844395438576797</v>
      </c>
      <c r="AI9" s="837"/>
      <c r="AJ9" s="837">
        <v>2</v>
      </c>
      <c r="AK9" s="837" t="s">
        <v>373</v>
      </c>
      <c r="AL9" s="837"/>
      <c r="AM9" s="836" t="str">
        <f t="shared" ref="AM9:AM27" si="5">+AD9</f>
        <v>Beja</v>
      </c>
      <c r="AN9" s="841">
        <f t="shared" ref="AN9:AO27" si="6">INDEX($AD$7:$AH$27,MATCH($AM9,$AD$7:$AD$27,0),MATCH(AN$7,$AD$7:$AH$7,0)+2*($AI$8-1))</f>
        <v>90.168943934267801</v>
      </c>
      <c r="AO9" s="841">
        <f t="shared" si="6"/>
        <v>91.844395438576797</v>
      </c>
      <c r="AP9" s="535"/>
      <c r="AQ9" s="774"/>
      <c r="AR9" s="535"/>
      <c r="AS9" s="535"/>
      <c r="AT9" s="535"/>
      <c r="AU9" s="535"/>
      <c r="AV9" s="535"/>
      <c r="AW9" s="535"/>
      <c r="AX9" s="535"/>
      <c r="AY9" s="535"/>
      <c r="AZ9" s="535"/>
      <c r="BA9" s="535"/>
      <c r="BB9" s="535"/>
      <c r="BC9" s="535"/>
      <c r="BD9" s="535"/>
    </row>
    <row r="10" spans="1:56">
      <c r="A10" s="465"/>
      <c r="B10" s="536"/>
      <c r="C10" s="128" t="s">
        <v>55</v>
      </c>
      <c r="D10" s="473"/>
      <c r="E10" s="391">
        <v>1572</v>
      </c>
      <c r="F10" s="391">
        <v>1542</v>
      </c>
      <c r="G10" s="391">
        <v>1523</v>
      </c>
      <c r="H10" s="391">
        <v>1518</v>
      </c>
      <c r="I10" s="391">
        <v>1463</v>
      </c>
      <c r="J10" s="391">
        <v>1499</v>
      </c>
      <c r="K10" s="852">
        <v>249.24454909819599</v>
      </c>
      <c r="L10" s="525"/>
      <c r="M10" s="573"/>
      <c r="N10" s="465"/>
      <c r="O10" s="535"/>
      <c r="P10" s="535"/>
      <c r="Q10" s="535"/>
      <c r="R10" s="535"/>
      <c r="S10" s="535"/>
      <c r="T10" s="535"/>
      <c r="U10" s="535"/>
      <c r="V10" s="535"/>
      <c r="W10" s="535"/>
      <c r="X10" s="535"/>
      <c r="Y10" s="535"/>
      <c r="Z10" s="535"/>
      <c r="AA10" s="535"/>
      <c r="AB10" s="535"/>
      <c r="AC10" s="535"/>
      <c r="AD10" s="836" t="str">
        <f t="shared" si="1"/>
        <v>Braga</v>
      </c>
      <c r="AE10" s="840">
        <f t="shared" si="2"/>
        <v>208.26826911315001</v>
      </c>
      <c r="AF10" s="840">
        <f t="shared" si="3"/>
        <v>215.37481551675</v>
      </c>
      <c r="AG10" s="840">
        <f t="shared" si="4"/>
        <v>95.423460837887106</v>
      </c>
      <c r="AH10" s="840">
        <f t="shared" si="0"/>
        <v>91.844395438576797</v>
      </c>
      <c r="AI10" s="837"/>
      <c r="AJ10" s="837"/>
      <c r="AK10" s="837"/>
      <c r="AL10" s="837"/>
      <c r="AM10" s="836" t="str">
        <f t="shared" si="5"/>
        <v>Braga</v>
      </c>
      <c r="AN10" s="841">
        <f t="shared" si="6"/>
        <v>95.423460837887106</v>
      </c>
      <c r="AO10" s="841">
        <f t="shared" si="6"/>
        <v>91.844395438576797</v>
      </c>
      <c r="AP10" s="535"/>
      <c r="AQ10" s="774"/>
      <c r="AR10" s="535"/>
      <c r="AS10" s="535"/>
      <c r="AT10" s="535"/>
      <c r="AU10" s="535"/>
      <c r="AV10" s="535"/>
      <c r="AW10" s="535"/>
      <c r="AX10" s="535"/>
      <c r="AY10" s="535"/>
      <c r="AZ10" s="535"/>
      <c r="BA10" s="535"/>
      <c r="BB10" s="535"/>
      <c r="BC10" s="535"/>
      <c r="BD10" s="535"/>
    </row>
    <row r="11" spans="1:56">
      <c r="A11" s="465"/>
      <c r="B11" s="536"/>
      <c r="C11" s="128" t="s">
        <v>64</v>
      </c>
      <c r="D11" s="473"/>
      <c r="E11" s="391">
        <v>3615</v>
      </c>
      <c r="F11" s="391">
        <v>3526</v>
      </c>
      <c r="G11" s="391">
        <v>3429</v>
      </c>
      <c r="H11" s="391">
        <v>3323</v>
      </c>
      <c r="I11" s="391">
        <v>3291</v>
      </c>
      <c r="J11" s="391">
        <v>3272</v>
      </c>
      <c r="K11" s="852">
        <v>208.26826911315001</v>
      </c>
      <c r="L11" s="525"/>
      <c r="M11" s="573"/>
      <c r="N11" s="465"/>
      <c r="O11" s="535"/>
      <c r="P11" s="535"/>
      <c r="Q11" s="535"/>
      <c r="R11" s="535"/>
      <c r="S11" s="535"/>
      <c r="T11" s="535"/>
      <c r="U11" s="535"/>
      <c r="V11" s="535"/>
      <c r="W11" s="535"/>
      <c r="X11" s="535"/>
      <c r="Y11" s="535"/>
      <c r="Z11" s="535"/>
      <c r="AA11" s="535"/>
      <c r="AB11" s="535"/>
      <c r="AC11" s="535"/>
      <c r="AD11" s="836" t="str">
        <f t="shared" si="1"/>
        <v>Bragança</v>
      </c>
      <c r="AE11" s="840">
        <f t="shared" si="2"/>
        <v>220.10950842696599</v>
      </c>
      <c r="AF11" s="840">
        <f t="shared" si="3"/>
        <v>215.37481551675</v>
      </c>
      <c r="AG11" s="840">
        <f t="shared" si="4"/>
        <v>96.501213054187204</v>
      </c>
      <c r="AH11" s="840">
        <f t="shared" si="0"/>
        <v>91.844395438576797</v>
      </c>
      <c r="AI11" s="837"/>
      <c r="AJ11" s="837"/>
      <c r="AK11" s="837"/>
      <c r="AL11" s="837"/>
      <c r="AM11" s="836" t="str">
        <f t="shared" si="5"/>
        <v>Bragança</v>
      </c>
      <c r="AN11" s="841">
        <f t="shared" si="6"/>
        <v>96.501213054187204</v>
      </c>
      <c r="AO11" s="841">
        <f t="shared" si="6"/>
        <v>91.844395438576797</v>
      </c>
      <c r="AP11" s="535"/>
      <c r="AQ11" s="774"/>
      <c r="AR11" s="535"/>
      <c r="AS11" s="535"/>
      <c r="AT11" s="535"/>
      <c r="AU11" s="535"/>
      <c r="AV11" s="535"/>
      <c r="AW11" s="535"/>
      <c r="AX11" s="535"/>
      <c r="AY11" s="535"/>
      <c r="AZ11" s="535"/>
      <c r="BA11" s="535"/>
      <c r="BB11" s="535"/>
      <c r="BC11" s="535"/>
      <c r="BD11" s="535"/>
    </row>
    <row r="12" spans="1:56">
      <c r="A12" s="465"/>
      <c r="B12" s="536"/>
      <c r="C12" s="128" t="s">
        <v>66</v>
      </c>
      <c r="D12" s="473"/>
      <c r="E12" s="391">
        <v>723</v>
      </c>
      <c r="F12" s="391">
        <v>732</v>
      </c>
      <c r="G12" s="391">
        <v>692</v>
      </c>
      <c r="H12" s="391">
        <v>716</v>
      </c>
      <c r="I12" s="391">
        <v>722</v>
      </c>
      <c r="J12" s="391">
        <v>712</v>
      </c>
      <c r="K12" s="852">
        <v>220.10950842696599</v>
      </c>
      <c r="L12" s="525"/>
      <c r="M12" s="573"/>
      <c r="N12" s="465"/>
      <c r="AD12" s="836" t="str">
        <f t="shared" si="1"/>
        <v>Castelo Branco</v>
      </c>
      <c r="AE12" s="840">
        <f t="shared" si="2"/>
        <v>206.79836820083699</v>
      </c>
      <c r="AF12" s="840">
        <f t="shared" si="3"/>
        <v>215.37481551675</v>
      </c>
      <c r="AG12" s="840">
        <f t="shared" si="4"/>
        <v>88.548480143326401</v>
      </c>
      <c r="AH12" s="840">
        <f t="shared" si="0"/>
        <v>91.844395438576797</v>
      </c>
      <c r="AI12" s="839"/>
      <c r="AJ12" s="839"/>
      <c r="AK12" s="839"/>
      <c r="AL12" s="839"/>
      <c r="AM12" s="836" t="str">
        <f t="shared" si="5"/>
        <v>Castelo Branco</v>
      </c>
      <c r="AN12" s="841">
        <f t="shared" si="6"/>
        <v>88.548480143326401</v>
      </c>
      <c r="AO12" s="841">
        <f t="shared" si="6"/>
        <v>91.844395438576797</v>
      </c>
    </row>
    <row r="13" spans="1:56">
      <c r="A13" s="465"/>
      <c r="B13" s="536"/>
      <c r="C13" s="128" t="s">
        <v>75</v>
      </c>
      <c r="D13" s="473"/>
      <c r="E13" s="391">
        <v>1578</v>
      </c>
      <c r="F13" s="391">
        <v>1502</v>
      </c>
      <c r="G13" s="391">
        <v>1420</v>
      </c>
      <c r="H13" s="391">
        <v>1384</v>
      </c>
      <c r="I13" s="391">
        <v>1401</v>
      </c>
      <c r="J13" s="391">
        <v>1437</v>
      </c>
      <c r="K13" s="852">
        <v>206.79836820083699</v>
      </c>
      <c r="L13" s="525"/>
      <c r="M13" s="573"/>
      <c r="N13" s="465"/>
      <c r="AD13" s="836" t="str">
        <f t="shared" si="1"/>
        <v>Coimbra</v>
      </c>
      <c r="AE13" s="840">
        <f t="shared" si="2"/>
        <v>199.65151263093</v>
      </c>
      <c r="AF13" s="840">
        <f t="shared" si="3"/>
        <v>215.37481551675</v>
      </c>
      <c r="AG13" s="840">
        <f t="shared" si="4"/>
        <v>102.55876087988599</v>
      </c>
      <c r="AH13" s="840">
        <f t="shared" si="0"/>
        <v>91.844395438576797</v>
      </c>
      <c r="AI13" s="839"/>
      <c r="AJ13" s="839"/>
      <c r="AK13" s="839"/>
      <c r="AL13" s="839"/>
      <c r="AM13" s="836" t="str">
        <f t="shared" si="5"/>
        <v>Coimbra</v>
      </c>
      <c r="AN13" s="841">
        <f t="shared" si="6"/>
        <v>102.55876087988599</v>
      </c>
      <c r="AO13" s="841">
        <f t="shared" si="6"/>
        <v>91.844395438576797</v>
      </c>
    </row>
    <row r="14" spans="1:56">
      <c r="A14" s="465"/>
      <c r="B14" s="536"/>
      <c r="C14" s="128" t="s">
        <v>61</v>
      </c>
      <c r="D14" s="473"/>
      <c r="E14" s="391">
        <v>3609</v>
      </c>
      <c r="F14" s="391">
        <v>3485</v>
      </c>
      <c r="G14" s="391">
        <v>3357</v>
      </c>
      <c r="H14" s="391">
        <v>3324</v>
      </c>
      <c r="I14" s="391">
        <v>3311</v>
      </c>
      <c r="J14" s="391">
        <v>3247</v>
      </c>
      <c r="K14" s="852">
        <v>199.65151263093</v>
      </c>
      <c r="L14" s="525"/>
      <c r="M14" s="573"/>
      <c r="N14" s="465"/>
      <c r="AD14" s="836" t="str">
        <f t="shared" si="1"/>
        <v>Évora</v>
      </c>
      <c r="AE14" s="840">
        <f t="shared" si="2"/>
        <v>229.28993002099401</v>
      </c>
      <c r="AF14" s="840">
        <f t="shared" si="3"/>
        <v>215.37481551675</v>
      </c>
      <c r="AG14" s="840">
        <f t="shared" si="4"/>
        <v>90.263170798898102</v>
      </c>
      <c r="AH14" s="840">
        <f t="shared" si="0"/>
        <v>91.844395438576797</v>
      </c>
      <c r="AI14" s="839"/>
      <c r="AJ14" s="839"/>
      <c r="AK14" s="839"/>
      <c r="AL14" s="839"/>
      <c r="AM14" s="836" t="str">
        <f t="shared" si="5"/>
        <v>Évora</v>
      </c>
      <c r="AN14" s="841">
        <f t="shared" si="6"/>
        <v>90.263170798898102</v>
      </c>
      <c r="AO14" s="841">
        <f t="shared" si="6"/>
        <v>91.844395438576797</v>
      </c>
    </row>
    <row r="15" spans="1:56">
      <c r="A15" s="465"/>
      <c r="B15" s="536"/>
      <c r="C15" s="128" t="s">
        <v>56</v>
      </c>
      <c r="D15" s="473"/>
      <c r="E15" s="391">
        <v>1509</v>
      </c>
      <c r="F15" s="391">
        <v>1435</v>
      </c>
      <c r="G15" s="391">
        <v>1372</v>
      </c>
      <c r="H15" s="391">
        <v>1398</v>
      </c>
      <c r="I15" s="391">
        <v>1447</v>
      </c>
      <c r="J15" s="391">
        <v>1430</v>
      </c>
      <c r="K15" s="852">
        <v>229.28993002099401</v>
      </c>
      <c r="L15" s="525"/>
      <c r="M15" s="573"/>
      <c r="N15" s="465"/>
      <c r="AD15" s="836" t="str">
        <f t="shared" si="1"/>
        <v>Faro</v>
      </c>
      <c r="AE15" s="840">
        <f t="shared" si="2"/>
        <v>201.59421571851399</v>
      </c>
      <c r="AF15" s="840">
        <f t="shared" si="3"/>
        <v>215.37481551675</v>
      </c>
      <c r="AG15" s="840">
        <f t="shared" si="4"/>
        <v>93.9537180076628</v>
      </c>
      <c r="AH15" s="840">
        <f t="shared" si="0"/>
        <v>91.844395438576797</v>
      </c>
      <c r="AI15" s="839"/>
      <c r="AJ15" s="839"/>
      <c r="AK15" s="839"/>
      <c r="AL15" s="839"/>
      <c r="AM15" s="836" t="str">
        <f t="shared" si="5"/>
        <v>Faro</v>
      </c>
      <c r="AN15" s="841">
        <f t="shared" si="6"/>
        <v>93.9537180076628</v>
      </c>
      <c r="AO15" s="841">
        <f t="shared" si="6"/>
        <v>91.844395438576797</v>
      </c>
    </row>
    <row r="16" spans="1:56">
      <c r="A16" s="465"/>
      <c r="B16" s="536"/>
      <c r="C16" s="128" t="s">
        <v>74</v>
      </c>
      <c r="D16" s="473"/>
      <c r="E16" s="391">
        <v>3330</v>
      </c>
      <c r="F16" s="391">
        <v>3125</v>
      </c>
      <c r="G16" s="391">
        <v>2979</v>
      </c>
      <c r="H16" s="391">
        <v>2998</v>
      </c>
      <c r="I16" s="391">
        <v>2978</v>
      </c>
      <c r="J16" s="391">
        <v>3045</v>
      </c>
      <c r="K16" s="852">
        <v>201.59421571851399</v>
      </c>
      <c r="L16" s="525"/>
      <c r="M16" s="573"/>
      <c r="N16" s="465"/>
      <c r="AD16" s="836" t="str">
        <f t="shared" si="1"/>
        <v>Guarda</v>
      </c>
      <c r="AE16" s="840">
        <f t="shared" si="2"/>
        <v>208.592875816993</v>
      </c>
      <c r="AF16" s="840">
        <f t="shared" si="3"/>
        <v>215.37481551675</v>
      </c>
      <c r="AG16" s="840">
        <f t="shared" si="4"/>
        <v>88.070948602966496</v>
      </c>
      <c r="AH16" s="840">
        <f t="shared" si="0"/>
        <v>91.844395438576797</v>
      </c>
      <c r="AI16" s="839"/>
      <c r="AJ16" s="839"/>
      <c r="AK16" s="839"/>
      <c r="AL16" s="839"/>
      <c r="AM16" s="836" t="str">
        <f t="shared" si="5"/>
        <v>Guarda</v>
      </c>
      <c r="AN16" s="841">
        <f t="shared" si="6"/>
        <v>88.070948602966496</v>
      </c>
      <c r="AO16" s="841">
        <f t="shared" si="6"/>
        <v>91.844395438576797</v>
      </c>
    </row>
    <row r="17" spans="1:41">
      <c r="A17" s="465"/>
      <c r="B17" s="536"/>
      <c r="C17" s="128" t="s">
        <v>76</v>
      </c>
      <c r="D17" s="473"/>
      <c r="E17" s="391">
        <v>1376</v>
      </c>
      <c r="F17" s="391">
        <v>1314</v>
      </c>
      <c r="G17" s="391">
        <v>1303</v>
      </c>
      <c r="H17" s="391">
        <v>1244</v>
      </c>
      <c r="I17" s="391">
        <v>1227</v>
      </c>
      <c r="J17" s="391">
        <v>1224</v>
      </c>
      <c r="K17" s="852">
        <v>208.592875816993</v>
      </c>
      <c r="L17" s="525"/>
      <c r="M17" s="573"/>
      <c r="N17" s="465"/>
      <c r="AD17" s="836" t="str">
        <f t="shared" si="1"/>
        <v>Leiria</v>
      </c>
      <c r="AE17" s="840">
        <f t="shared" si="2"/>
        <v>207.77676271949599</v>
      </c>
      <c r="AF17" s="840">
        <f t="shared" si="3"/>
        <v>215.37481551675</v>
      </c>
      <c r="AG17" s="840">
        <f t="shared" si="4"/>
        <v>97.624749312460295</v>
      </c>
      <c r="AH17" s="840">
        <f t="shared" si="0"/>
        <v>91.844395438576797</v>
      </c>
      <c r="AI17" s="839"/>
      <c r="AJ17" s="839"/>
      <c r="AK17" s="839"/>
      <c r="AL17" s="839"/>
      <c r="AM17" s="836" t="str">
        <f t="shared" si="5"/>
        <v>Leiria</v>
      </c>
      <c r="AN17" s="841">
        <f t="shared" si="6"/>
        <v>97.624749312460295</v>
      </c>
      <c r="AO17" s="841">
        <f t="shared" si="6"/>
        <v>91.844395438576797</v>
      </c>
    </row>
    <row r="18" spans="1:41">
      <c r="A18" s="465"/>
      <c r="B18" s="536"/>
      <c r="C18" s="128" t="s">
        <v>60</v>
      </c>
      <c r="D18" s="473"/>
      <c r="E18" s="391">
        <v>2448</v>
      </c>
      <c r="F18" s="391">
        <v>2353</v>
      </c>
      <c r="G18" s="391">
        <v>2284</v>
      </c>
      <c r="H18" s="391">
        <v>2236</v>
      </c>
      <c r="I18" s="391">
        <v>2196</v>
      </c>
      <c r="J18" s="391">
        <v>2222</v>
      </c>
      <c r="K18" s="852">
        <v>207.77676271949599</v>
      </c>
      <c r="L18" s="525"/>
      <c r="M18" s="573"/>
      <c r="N18" s="465"/>
      <c r="AD18" s="836" t="str">
        <f t="shared" si="1"/>
        <v>Lisboa</v>
      </c>
      <c r="AE18" s="840">
        <f t="shared" si="2"/>
        <v>217.704525450369</v>
      </c>
      <c r="AF18" s="840">
        <f t="shared" si="3"/>
        <v>215.37481551675</v>
      </c>
      <c r="AG18" s="840">
        <f t="shared" si="4"/>
        <v>93.8270090146423</v>
      </c>
      <c r="AH18" s="840">
        <f t="shared" si="0"/>
        <v>91.844395438576797</v>
      </c>
      <c r="AI18" s="839"/>
      <c r="AJ18" s="839"/>
      <c r="AK18" s="839"/>
      <c r="AL18" s="839"/>
      <c r="AM18" s="836" t="str">
        <f t="shared" si="5"/>
        <v>Lisboa</v>
      </c>
      <c r="AN18" s="841">
        <f t="shared" si="6"/>
        <v>93.8270090146423</v>
      </c>
      <c r="AO18" s="841">
        <f t="shared" si="6"/>
        <v>91.844395438576797</v>
      </c>
    </row>
    <row r="19" spans="1:41">
      <c r="A19" s="465"/>
      <c r="B19" s="536"/>
      <c r="C19" s="128" t="s">
        <v>59</v>
      </c>
      <c r="D19" s="473"/>
      <c r="E19" s="391">
        <v>16284</v>
      </c>
      <c r="F19" s="391">
        <v>16158</v>
      </c>
      <c r="G19" s="391">
        <v>16305</v>
      </c>
      <c r="H19" s="391">
        <v>16024</v>
      </c>
      <c r="I19" s="391">
        <v>16213</v>
      </c>
      <c r="J19" s="391">
        <v>16554</v>
      </c>
      <c r="K19" s="852">
        <v>217.704525450369</v>
      </c>
      <c r="L19" s="525"/>
      <c r="M19" s="573"/>
      <c r="N19" s="465"/>
      <c r="AD19" s="836" t="str">
        <f t="shared" si="1"/>
        <v>Portalegre</v>
      </c>
      <c r="AE19" s="840">
        <f t="shared" si="2"/>
        <v>237.177646551724</v>
      </c>
      <c r="AF19" s="840">
        <f t="shared" si="3"/>
        <v>215.37481551675</v>
      </c>
      <c r="AG19" s="840">
        <f t="shared" si="4"/>
        <v>89.559267578125002</v>
      </c>
      <c r="AH19" s="840">
        <f t="shared" si="0"/>
        <v>91.844395438576797</v>
      </c>
      <c r="AI19" s="839"/>
      <c r="AJ19" s="839"/>
      <c r="AK19" s="839"/>
      <c r="AL19" s="839"/>
      <c r="AM19" s="836" t="str">
        <f t="shared" si="5"/>
        <v>Portalegre</v>
      </c>
      <c r="AN19" s="841">
        <f t="shared" si="6"/>
        <v>89.559267578125002</v>
      </c>
      <c r="AO19" s="841">
        <f t="shared" si="6"/>
        <v>91.844395438576797</v>
      </c>
    </row>
    <row r="20" spans="1:41">
      <c r="A20" s="465"/>
      <c r="B20" s="536"/>
      <c r="C20" s="128" t="s">
        <v>57</v>
      </c>
      <c r="D20" s="473"/>
      <c r="E20" s="391">
        <v>1204</v>
      </c>
      <c r="F20" s="391">
        <v>1136</v>
      </c>
      <c r="G20" s="391">
        <v>1111</v>
      </c>
      <c r="H20" s="391">
        <v>1094</v>
      </c>
      <c r="I20" s="391">
        <v>1099</v>
      </c>
      <c r="J20" s="391">
        <v>1161</v>
      </c>
      <c r="K20" s="852">
        <v>237.177646551724</v>
      </c>
      <c r="L20" s="525"/>
      <c r="M20" s="573"/>
      <c r="N20" s="465"/>
      <c r="AD20" s="836" t="str">
        <f t="shared" si="1"/>
        <v>Porto</v>
      </c>
      <c r="AE20" s="840">
        <f t="shared" si="2"/>
        <v>213.10792611026</v>
      </c>
      <c r="AF20" s="840">
        <f t="shared" si="3"/>
        <v>215.37481551675</v>
      </c>
      <c r="AG20" s="840">
        <f t="shared" si="4"/>
        <v>92.409506441330805</v>
      </c>
      <c r="AH20" s="840">
        <f t="shared" si="0"/>
        <v>91.844395438576797</v>
      </c>
      <c r="AI20" s="839"/>
      <c r="AJ20" s="839"/>
      <c r="AK20" s="839"/>
      <c r="AL20" s="839"/>
      <c r="AM20" s="836" t="str">
        <f t="shared" si="5"/>
        <v>Porto</v>
      </c>
      <c r="AN20" s="841">
        <f t="shared" si="6"/>
        <v>92.409506441330805</v>
      </c>
      <c r="AO20" s="841">
        <f t="shared" si="6"/>
        <v>91.844395438576797</v>
      </c>
    </row>
    <row r="21" spans="1:41">
      <c r="A21" s="465"/>
      <c r="B21" s="536"/>
      <c r="C21" s="128" t="s">
        <v>63</v>
      </c>
      <c r="D21" s="473"/>
      <c r="E21" s="391">
        <v>25886</v>
      </c>
      <c r="F21" s="391">
        <v>25487</v>
      </c>
      <c r="G21" s="391">
        <v>25532</v>
      </c>
      <c r="H21" s="391">
        <v>25401</v>
      </c>
      <c r="I21" s="391">
        <v>25737</v>
      </c>
      <c r="J21" s="391">
        <v>26133</v>
      </c>
      <c r="K21" s="852">
        <v>213.10792611026</v>
      </c>
      <c r="L21" s="525"/>
      <c r="M21" s="573"/>
      <c r="N21" s="465"/>
      <c r="AD21" s="836" t="str">
        <f t="shared" si="1"/>
        <v>Santarém</v>
      </c>
      <c r="AE21" s="840">
        <f t="shared" si="2"/>
        <v>212.97564802774201</v>
      </c>
      <c r="AF21" s="840">
        <f t="shared" si="3"/>
        <v>215.37481551675</v>
      </c>
      <c r="AG21" s="840">
        <f t="shared" si="4"/>
        <v>93.002994510694705</v>
      </c>
      <c r="AH21" s="840">
        <f t="shared" si="0"/>
        <v>91.844395438576797</v>
      </c>
      <c r="AI21" s="839"/>
      <c r="AJ21" s="839"/>
      <c r="AK21" s="839"/>
      <c r="AL21" s="839"/>
      <c r="AM21" s="836" t="str">
        <f t="shared" si="5"/>
        <v>Santarém</v>
      </c>
      <c r="AN21" s="841">
        <f t="shared" si="6"/>
        <v>93.002994510694705</v>
      </c>
      <c r="AO21" s="841">
        <f t="shared" si="6"/>
        <v>91.844395438576797</v>
      </c>
    </row>
    <row r="22" spans="1:41">
      <c r="A22" s="465"/>
      <c r="B22" s="536"/>
      <c r="C22" s="128" t="s">
        <v>79</v>
      </c>
      <c r="D22" s="473"/>
      <c r="E22" s="391">
        <v>2507</v>
      </c>
      <c r="F22" s="391">
        <v>2436</v>
      </c>
      <c r="G22" s="391">
        <v>2356</v>
      </c>
      <c r="H22" s="391">
        <v>2326</v>
      </c>
      <c r="I22" s="391">
        <v>2289</v>
      </c>
      <c r="J22" s="391">
        <v>2309</v>
      </c>
      <c r="K22" s="852">
        <v>212.97564802774201</v>
      </c>
      <c r="L22" s="525"/>
      <c r="M22" s="573"/>
      <c r="N22" s="465"/>
      <c r="AD22" s="836" t="str">
        <f t="shared" si="1"/>
        <v>Setúbal</v>
      </c>
      <c r="AE22" s="840">
        <f t="shared" si="2"/>
        <v>224.31600204891799</v>
      </c>
      <c r="AF22" s="840">
        <f t="shared" si="3"/>
        <v>215.37481551675</v>
      </c>
      <c r="AG22" s="840">
        <f t="shared" si="4"/>
        <v>99.448374020665398</v>
      </c>
      <c r="AH22" s="840">
        <f t="shared" si="0"/>
        <v>91.844395438576797</v>
      </c>
      <c r="AI22" s="839"/>
      <c r="AJ22" s="839"/>
      <c r="AK22" s="839"/>
      <c r="AL22" s="839"/>
      <c r="AM22" s="836" t="str">
        <f t="shared" si="5"/>
        <v>Setúbal</v>
      </c>
      <c r="AN22" s="841">
        <f t="shared" si="6"/>
        <v>99.448374020665398</v>
      </c>
      <c r="AO22" s="841">
        <f t="shared" si="6"/>
        <v>91.844395438576797</v>
      </c>
    </row>
    <row r="23" spans="1:41">
      <c r="A23" s="465"/>
      <c r="B23" s="536"/>
      <c r="C23" s="128" t="s">
        <v>58</v>
      </c>
      <c r="D23" s="473"/>
      <c r="E23" s="391">
        <v>7985</v>
      </c>
      <c r="F23" s="391">
        <v>7952</v>
      </c>
      <c r="G23" s="391">
        <v>7863</v>
      </c>
      <c r="H23" s="391">
        <v>7684</v>
      </c>
      <c r="I23" s="391">
        <v>7648</v>
      </c>
      <c r="J23" s="391">
        <v>7812</v>
      </c>
      <c r="K23" s="852">
        <v>224.31600204891799</v>
      </c>
      <c r="L23" s="525"/>
      <c r="M23" s="573"/>
      <c r="N23" s="465"/>
      <c r="AD23" s="836" t="str">
        <f t="shared" si="1"/>
        <v>Viana do Castelo</v>
      </c>
      <c r="AE23" s="840">
        <f t="shared" si="2"/>
        <v>191.78495290423899</v>
      </c>
      <c r="AF23" s="840">
        <f t="shared" si="3"/>
        <v>215.37481551675</v>
      </c>
      <c r="AG23" s="840">
        <f t="shared" si="4"/>
        <v>99.000822528363003</v>
      </c>
      <c r="AH23" s="840">
        <f t="shared" si="0"/>
        <v>91.844395438576797</v>
      </c>
      <c r="AI23" s="839"/>
      <c r="AJ23" s="839"/>
      <c r="AK23" s="839"/>
      <c r="AL23" s="839"/>
      <c r="AM23" s="836" t="str">
        <f t="shared" si="5"/>
        <v>Viana do Castelo</v>
      </c>
      <c r="AN23" s="841">
        <f t="shared" si="6"/>
        <v>99.000822528363003</v>
      </c>
      <c r="AO23" s="841">
        <f t="shared" si="6"/>
        <v>91.844395438576797</v>
      </c>
    </row>
    <row r="24" spans="1:41">
      <c r="A24" s="465"/>
      <c r="B24" s="536"/>
      <c r="C24" s="128" t="s">
        <v>65</v>
      </c>
      <c r="D24" s="473"/>
      <c r="E24" s="391">
        <v>1322</v>
      </c>
      <c r="F24" s="391">
        <v>1294</v>
      </c>
      <c r="G24" s="391">
        <v>1278</v>
      </c>
      <c r="H24" s="391">
        <v>1280</v>
      </c>
      <c r="I24" s="391">
        <v>1270</v>
      </c>
      <c r="J24" s="391">
        <v>1274</v>
      </c>
      <c r="K24" s="852">
        <v>191.78495290423899</v>
      </c>
      <c r="L24" s="525"/>
      <c r="M24" s="573"/>
      <c r="N24" s="465"/>
      <c r="AD24" s="836" t="str">
        <f t="shared" si="1"/>
        <v>Vila Real</v>
      </c>
      <c r="AE24" s="840">
        <f t="shared" si="2"/>
        <v>205.74692275221599</v>
      </c>
      <c r="AF24" s="840">
        <f t="shared" si="3"/>
        <v>215.37481551675</v>
      </c>
      <c r="AG24" s="840">
        <f t="shared" si="4"/>
        <v>97.737008221375604</v>
      </c>
      <c r="AH24" s="840">
        <f t="shared" si="0"/>
        <v>91.844395438576797</v>
      </c>
      <c r="AI24" s="839"/>
      <c r="AJ24" s="839"/>
      <c r="AK24" s="839"/>
      <c r="AL24" s="839"/>
      <c r="AM24" s="836" t="str">
        <f t="shared" si="5"/>
        <v>Vila Real</v>
      </c>
      <c r="AN24" s="841">
        <f t="shared" si="6"/>
        <v>97.737008221375604</v>
      </c>
      <c r="AO24" s="841">
        <f t="shared" si="6"/>
        <v>91.844395438576797</v>
      </c>
    </row>
    <row r="25" spans="1:41">
      <c r="A25" s="465"/>
      <c r="B25" s="536"/>
      <c r="C25" s="128" t="s">
        <v>67</v>
      </c>
      <c r="D25" s="473"/>
      <c r="E25" s="391">
        <v>2473</v>
      </c>
      <c r="F25" s="391">
        <v>2406</v>
      </c>
      <c r="G25" s="391">
        <v>2379</v>
      </c>
      <c r="H25" s="391">
        <v>2319</v>
      </c>
      <c r="I25" s="391">
        <v>2315</v>
      </c>
      <c r="J25" s="391">
        <v>2372</v>
      </c>
      <c r="K25" s="852">
        <v>205.74692275221599</v>
      </c>
      <c r="L25" s="525"/>
      <c r="M25" s="573"/>
      <c r="N25" s="465"/>
      <c r="AD25" s="836" t="str">
        <f t="shared" si="1"/>
        <v>Viseu</v>
      </c>
      <c r="AE25" s="840">
        <f t="shared" si="2"/>
        <v>203.71539885130801</v>
      </c>
      <c r="AF25" s="840">
        <f t="shared" si="3"/>
        <v>215.37481551675</v>
      </c>
      <c r="AG25" s="840">
        <f t="shared" si="4"/>
        <v>92.689323461091803</v>
      </c>
      <c r="AH25" s="840">
        <f t="shared" si="0"/>
        <v>91.844395438576797</v>
      </c>
      <c r="AI25" s="839"/>
      <c r="AJ25" s="839"/>
      <c r="AK25" s="839"/>
      <c r="AL25" s="839"/>
      <c r="AM25" s="836" t="str">
        <f t="shared" si="5"/>
        <v>Viseu</v>
      </c>
      <c r="AN25" s="841">
        <f t="shared" si="6"/>
        <v>92.689323461091803</v>
      </c>
      <c r="AO25" s="841">
        <f t="shared" si="6"/>
        <v>91.844395438576797</v>
      </c>
    </row>
    <row r="26" spans="1:41">
      <c r="A26" s="465"/>
      <c r="B26" s="536"/>
      <c r="C26" s="128" t="s">
        <v>77</v>
      </c>
      <c r="D26" s="473"/>
      <c r="E26" s="391">
        <v>3086</v>
      </c>
      <c r="F26" s="391">
        <v>3091</v>
      </c>
      <c r="G26" s="391">
        <v>3043</v>
      </c>
      <c r="H26" s="391">
        <v>3041</v>
      </c>
      <c r="I26" s="391">
        <v>3078</v>
      </c>
      <c r="J26" s="391">
        <v>3135</v>
      </c>
      <c r="K26" s="852">
        <v>203.71539885130801</v>
      </c>
      <c r="L26" s="525"/>
      <c r="M26" s="573"/>
      <c r="N26" s="465"/>
      <c r="AD26" s="836" t="str">
        <f t="shared" si="1"/>
        <v>Açores</v>
      </c>
      <c r="AE26" s="840">
        <f t="shared" si="2"/>
        <v>228.65721064814801</v>
      </c>
      <c r="AF26" s="840">
        <f t="shared" si="3"/>
        <v>215.37481551675</v>
      </c>
      <c r="AG26" s="840">
        <f t="shared" si="4"/>
        <v>69.090667965627503</v>
      </c>
      <c r="AH26" s="840">
        <f t="shared" si="0"/>
        <v>91.844395438576797</v>
      </c>
      <c r="AI26" s="839"/>
      <c r="AJ26" s="839"/>
      <c r="AK26" s="839"/>
      <c r="AL26" s="839"/>
      <c r="AM26" s="836" t="str">
        <f t="shared" si="5"/>
        <v>Açores</v>
      </c>
      <c r="AN26" s="841">
        <f t="shared" si="6"/>
        <v>69.090667965627503</v>
      </c>
      <c r="AO26" s="841">
        <f t="shared" si="6"/>
        <v>91.844395438576797</v>
      </c>
    </row>
    <row r="27" spans="1:41">
      <c r="A27" s="465"/>
      <c r="B27" s="536"/>
      <c r="C27" s="128" t="s">
        <v>132</v>
      </c>
      <c r="D27" s="473"/>
      <c r="E27" s="391">
        <v>5900</v>
      </c>
      <c r="F27" s="391">
        <v>5780</v>
      </c>
      <c r="G27" s="391">
        <v>5759</v>
      </c>
      <c r="H27" s="391">
        <v>5656</v>
      </c>
      <c r="I27" s="391">
        <v>5793</v>
      </c>
      <c r="J27" s="391">
        <v>6050</v>
      </c>
      <c r="K27" s="852">
        <v>228.65721064814801</v>
      </c>
      <c r="L27" s="525"/>
      <c r="M27" s="573"/>
      <c r="N27" s="465"/>
      <c r="AD27" s="836" t="str">
        <f>+C28</f>
        <v>Madeira</v>
      </c>
      <c r="AE27" s="840">
        <f>+K28</f>
        <v>221.23391959799</v>
      </c>
      <c r="AF27" s="840">
        <f t="shared" si="3"/>
        <v>215.37481551675</v>
      </c>
      <c r="AG27" s="840">
        <f>+K65</f>
        <v>89.341589627959394</v>
      </c>
      <c r="AH27" s="840">
        <f t="shared" si="0"/>
        <v>91.844395438576797</v>
      </c>
      <c r="AI27" s="839"/>
      <c r="AJ27" s="839"/>
      <c r="AK27" s="839"/>
      <c r="AL27" s="839"/>
      <c r="AM27" s="836" t="str">
        <f t="shared" si="5"/>
        <v>Madeira</v>
      </c>
      <c r="AN27" s="841">
        <f t="shared" si="6"/>
        <v>89.341589627959394</v>
      </c>
      <c r="AO27" s="841">
        <f t="shared" si="6"/>
        <v>91.844395438576797</v>
      </c>
    </row>
    <row r="28" spans="1:41">
      <c r="A28" s="465"/>
      <c r="B28" s="536"/>
      <c r="C28" s="128" t="s">
        <v>133</v>
      </c>
      <c r="D28" s="473"/>
      <c r="E28" s="391">
        <v>2059</v>
      </c>
      <c r="F28" s="391">
        <v>1998</v>
      </c>
      <c r="G28" s="391">
        <v>1955</v>
      </c>
      <c r="H28" s="391">
        <v>1887</v>
      </c>
      <c r="I28" s="391">
        <v>1833</v>
      </c>
      <c r="J28" s="391">
        <v>1791</v>
      </c>
      <c r="K28" s="852">
        <v>221.23391959799</v>
      </c>
      <c r="L28" s="525"/>
      <c r="M28" s="573"/>
      <c r="N28" s="465"/>
      <c r="AD28" s="774"/>
      <c r="AE28" s="826"/>
      <c r="AG28" s="826"/>
    </row>
    <row r="29" spans="1:41" ht="3.75" customHeight="1">
      <c r="A29" s="465"/>
      <c r="B29" s="536"/>
      <c r="C29" s="128"/>
      <c r="D29" s="473"/>
      <c r="E29" s="391"/>
      <c r="F29" s="391"/>
      <c r="G29" s="391"/>
      <c r="H29" s="391"/>
      <c r="I29" s="391"/>
      <c r="J29" s="391"/>
      <c r="K29" s="392"/>
      <c r="L29" s="525"/>
      <c r="M29" s="573"/>
      <c r="N29" s="465"/>
      <c r="AD29" s="774"/>
      <c r="AE29" s="826"/>
      <c r="AG29" s="826"/>
    </row>
    <row r="30" spans="1:41" ht="15.75" customHeight="1">
      <c r="A30" s="465"/>
      <c r="B30" s="536"/>
      <c r="C30" s="828"/>
      <c r="D30" s="874" t="s">
        <v>424</v>
      </c>
      <c r="E30" s="828"/>
      <c r="F30" s="828"/>
      <c r="G30" s="1709" t="s">
        <v>652</v>
      </c>
      <c r="H30" s="1709"/>
      <c r="I30" s="1709"/>
      <c r="J30" s="1709"/>
      <c r="K30" s="830"/>
      <c r="L30" s="830"/>
      <c r="M30" s="831"/>
      <c r="N30" s="465"/>
      <c r="AD30" s="774"/>
      <c r="AE30" s="826"/>
      <c r="AG30" s="826"/>
    </row>
    <row r="31" spans="1:41">
      <c r="A31" s="465"/>
      <c r="B31" s="827"/>
      <c r="C31" s="828"/>
      <c r="D31" s="828"/>
      <c r="E31" s="828"/>
      <c r="F31" s="828"/>
      <c r="G31" s="828"/>
      <c r="H31" s="828"/>
      <c r="I31" s="829"/>
      <c r="J31" s="829"/>
      <c r="K31" s="830"/>
      <c r="L31" s="830"/>
      <c r="M31" s="831"/>
      <c r="N31" s="465"/>
    </row>
    <row r="32" spans="1:41" ht="12" customHeight="1">
      <c r="A32" s="465"/>
      <c r="B32" s="536"/>
      <c r="C32" s="828"/>
      <c r="D32" s="828"/>
      <c r="E32" s="828"/>
      <c r="F32" s="828"/>
      <c r="G32" s="828"/>
      <c r="H32" s="828"/>
      <c r="I32" s="829"/>
      <c r="J32" s="829"/>
      <c r="K32" s="830"/>
      <c r="L32" s="830"/>
      <c r="M32" s="831"/>
      <c r="N32" s="465"/>
    </row>
    <row r="33" spans="1:98" ht="12" customHeight="1">
      <c r="A33" s="465"/>
      <c r="B33" s="536"/>
      <c r="C33" s="828"/>
      <c r="D33" s="828"/>
      <c r="E33" s="828"/>
      <c r="F33" s="828"/>
      <c r="G33" s="828"/>
      <c r="H33" s="828"/>
      <c r="I33" s="829"/>
      <c r="J33" s="829"/>
      <c r="K33" s="830"/>
      <c r="L33" s="830"/>
      <c r="M33" s="831"/>
      <c r="N33" s="465"/>
    </row>
    <row r="34" spans="1:98" ht="12" customHeight="1">
      <c r="A34" s="465"/>
      <c r="B34" s="536"/>
      <c r="C34" s="828"/>
      <c r="D34" s="828"/>
      <c r="E34" s="828"/>
      <c r="F34" s="828"/>
      <c r="G34" s="828"/>
      <c r="H34" s="828"/>
      <c r="I34" s="829"/>
      <c r="J34" s="829"/>
      <c r="K34" s="830"/>
      <c r="L34" s="830"/>
      <c r="M34" s="831"/>
      <c r="N34" s="465"/>
    </row>
    <row r="35" spans="1:98" ht="12" customHeight="1">
      <c r="A35" s="465"/>
      <c r="B35" s="536"/>
      <c r="C35" s="828"/>
      <c r="D35" s="828"/>
      <c r="E35" s="828"/>
      <c r="F35" s="828"/>
      <c r="G35" s="828"/>
      <c r="H35" s="828"/>
      <c r="I35" s="829"/>
      <c r="J35" s="829"/>
      <c r="K35" s="830"/>
      <c r="L35" s="830"/>
      <c r="M35" s="831"/>
      <c r="N35" s="465"/>
    </row>
    <row r="36" spans="1:98" ht="27" customHeight="1">
      <c r="A36" s="465"/>
      <c r="B36" s="536"/>
      <c r="C36" s="828"/>
      <c r="D36" s="828"/>
      <c r="E36" s="828"/>
      <c r="F36" s="828"/>
      <c r="G36" s="828"/>
      <c r="H36" s="828"/>
      <c r="I36" s="829"/>
      <c r="J36" s="829"/>
      <c r="K36" s="830"/>
      <c r="L36" s="830"/>
      <c r="M36" s="831"/>
      <c r="N36" s="465"/>
      <c r="AK36" s="495"/>
      <c r="AL36" s="495"/>
      <c r="AM36" s="495"/>
      <c r="AN36" s="495"/>
      <c r="AO36" s="495"/>
      <c r="AP36" s="495"/>
      <c r="AQ36" s="495"/>
      <c r="AR36" s="495"/>
      <c r="AS36" s="495"/>
      <c r="AT36" s="495"/>
      <c r="AU36" s="495"/>
      <c r="AV36" s="495"/>
      <c r="AW36" s="495"/>
      <c r="AX36" s="495"/>
      <c r="AY36" s="495"/>
      <c r="AZ36" s="495"/>
      <c r="BA36" s="495"/>
      <c r="BB36" s="495"/>
      <c r="BC36" s="495"/>
      <c r="BD36" s="495"/>
      <c r="BE36" s="495"/>
      <c r="BF36" s="495"/>
      <c r="BG36" s="495"/>
      <c r="BH36" s="495"/>
      <c r="BI36" s="495"/>
      <c r="BJ36" s="495"/>
      <c r="BK36" s="495"/>
      <c r="BL36" s="495"/>
      <c r="BM36" s="495"/>
      <c r="BN36" s="495"/>
      <c r="BO36" s="495"/>
      <c r="BP36" s="495"/>
      <c r="BQ36" s="495"/>
      <c r="BR36" s="495"/>
      <c r="BS36" s="495"/>
      <c r="BT36" s="495"/>
      <c r="BU36" s="495"/>
      <c r="BV36" s="495"/>
      <c r="BW36" s="495"/>
      <c r="BX36" s="495"/>
      <c r="BY36" s="495"/>
      <c r="BZ36" s="495"/>
      <c r="CA36" s="495"/>
      <c r="CB36" s="495"/>
      <c r="CC36" s="495"/>
      <c r="CD36" s="495"/>
      <c r="CE36" s="495"/>
      <c r="CF36" s="495"/>
      <c r="CG36" s="495"/>
      <c r="CH36" s="495"/>
      <c r="CI36" s="495"/>
      <c r="CJ36" s="495"/>
      <c r="CK36" s="495"/>
      <c r="CL36" s="495"/>
      <c r="CM36" s="495"/>
      <c r="CN36" s="495"/>
      <c r="CO36" s="495"/>
      <c r="CP36" s="495"/>
      <c r="CQ36" s="495"/>
      <c r="CR36" s="495"/>
      <c r="CS36" s="495"/>
      <c r="CT36" s="495"/>
    </row>
    <row r="37" spans="1:98" ht="12" customHeight="1">
      <c r="A37" s="465"/>
      <c r="B37" s="536"/>
      <c r="C37" s="828"/>
      <c r="D37" s="828"/>
      <c r="E37" s="828"/>
      <c r="F37" s="828"/>
      <c r="G37" s="828"/>
      <c r="H37" s="828"/>
      <c r="I37" s="829"/>
      <c r="J37" s="829"/>
      <c r="K37" s="830"/>
      <c r="L37" s="830"/>
      <c r="M37" s="831"/>
      <c r="N37" s="465"/>
      <c r="AK37" s="495"/>
      <c r="AL37" s="495"/>
      <c r="AM37" s="495"/>
      <c r="AN37" s="495"/>
      <c r="AO37" s="495"/>
      <c r="AP37" s="495"/>
      <c r="AQ37" s="495"/>
      <c r="AR37" s="495"/>
      <c r="AS37" s="495"/>
      <c r="AT37" s="495"/>
      <c r="AU37" s="495"/>
      <c r="AV37" s="495"/>
      <c r="AW37" s="495"/>
      <c r="AX37" s="495"/>
      <c r="AY37" s="495"/>
      <c r="AZ37" s="495"/>
      <c r="BA37" s="495"/>
      <c r="BB37" s="495"/>
      <c r="BC37" s="495"/>
      <c r="BD37" s="495"/>
      <c r="BE37" s="495"/>
      <c r="BF37" s="495"/>
      <c r="BG37" s="495"/>
      <c r="BH37" s="495"/>
      <c r="BI37" s="495"/>
      <c r="BJ37" s="495"/>
      <c r="BK37" s="495"/>
      <c r="BL37" s="495"/>
      <c r="BM37" s="495"/>
      <c r="BN37" s="495"/>
      <c r="BO37" s="495"/>
      <c r="BP37" s="495"/>
      <c r="BQ37" s="495"/>
      <c r="BR37" s="495"/>
      <c r="BS37" s="495"/>
      <c r="BT37" s="495"/>
      <c r="BU37" s="495"/>
      <c r="BV37" s="495"/>
      <c r="BW37" s="495"/>
      <c r="BX37" s="495"/>
      <c r="BY37" s="495"/>
      <c r="BZ37" s="495"/>
      <c r="CA37" s="495"/>
      <c r="CB37" s="495"/>
      <c r="CC37" s="495"/>
      <c r="CD37" s="495"/>
      <c r="CE37" s="495"/>
      <c r="CF37" s="495"/>
      <c r="CG37" s="495"/>
      <c r="CH37" s="495"/>
      <c r="CI37" s="495"/>
      <c r="CJ37" s="495"/>
      <c r="CK37" s="495"/>
      <c r="CL37" s="495"/>
      <c r="CM37" s="495"/>
      <c r="CN37" s="495"/>
      <c r="CO37" s="495"/>
      <c r="CP37" s="495"/>
      <c r="CQ37" s="495"/>
      <c r="CR37" s="495"/>
      <c r="CS37" s="495"/>
      <c r="CT37" s="495"/>
    </row>
    <row r="38" spans="1:98" ht="12" customHeight="1">
      <c r="A38" s="465"/>
      <c r="B38" s="536"/>
      <c r="C38" s="828"/>
      <c r="D38" s="828"/>
      <c r="E38" s="828"/>
      <c r="F38" s="828"/>
      <c r="G38" s="828"/>
      <c r="H38" s="828"/>
      <c r="I38" s="829"/>
      <c r="J38" s="829"/>
      <c r="K38" s="830"/>
      <c r="L38" s="830"/>
      <c r="M38" s="831"/>
      <c r="N38" s="465"/>
      <c r="AK38" s="495"/>
      <c r="AL38" s="495"/>
      <c r="AM38" s="495"/>
      <c r="AN38" s="495"/>
      <c r="AO38" s="495"/>
      <c r="AP38" s="495"/>
      <c r="AQ38" s="495"/>
      <c r="AR38" s="495"/>
      <c r="AS38" s="495"/>
      <c r="AT38" s="495"/>
      <c r="AU38" s="495"/>
      <c r="AV38" s="495"/>
      <c r="AW38" s="495"/>
      <c r="AX38" s="495"/>
      <c r="AY38" s="495"/>
      <c r="AZ38" s="495"/>
      <c r="BA38" s="495"/>
      <c r="BB38" s="495"/>
      <c r="BC38" s="495"/>
      <c r="BD38" s="495"/>
      <c r="BE38" s="495"/>
      <c r="BF38" s="495"/>
      <c r="BG38" s="495"/>
      <c r="BH38" s="495"/>
      <c r="BI38" s="495"/>
      <c r="BJ38" s="495"/>
      <c r="BK38" s="495"/>
      <c r="BL38" s="495"/>
      <c r="BM38" s="495"/>
      <c r="BN38" s="495"/>
      <c r="BO38" s="495"/>
      <c r="BP38" s="495"/>
      <c r="BQ38" s="495"/>
      <c r="BR38" s="495"/>
      <c r="BS38" s="495"/>
      <c r="BT38" s="495"/>
      <c r="BU38" s="495"/>
      <c r="BV38" s="495"/>
      <c r="BW38" s="495"/>
      <c r="BX38" s="495"/>
      <c r="BY38" s="495"/>
      <c r="BZ38" s="495"/>
      <c r="CA38" s="495"/>
      <c r="CB38" s="495"/>
      <c r="CC38" s="495"/>
      <c r="CD38" s="495"/>
      <c r="CE38" s="495"/>
      <c r="CF38" s="495"/>
      <c r="CG38" s="495"/>
      <c r="CH38" s="495"/>
      <c r="CI38" s="495"/>
      <c r="CJ38" s="495"/>
      <c r="CK38" s="495"/>
      <c r="CL38" s="495"/>
      <c r="CM38" s="495"/>
      <c r="CN38" s="495"/>
      <c r="CO38" s="495"/>
      <c r="CP38" s="495"/>
      <c r="CQ38" s="495"/>
      <c r="CR38" s="495"/>
      <c r="CS38" s="495"/>
      <c r="CT38" s="495"/>
    </row>
    <row r="39" spans="1:98" ht="12" customHeight="1">
      <c r="A39" s="465"/>
      <c r="B39" s="536"/>
      <c r="C39" s="832"/>
      <c r="D39" s="832"/>
      <c r="E39" s="832"/>
      <c r="F39" s="832"/>
      <c r="G39" s="832"/>
      <c r="H39" s="832"/>
      <c r="I39" s="832"/>
      <c r="J39" s="832"/>
      <c r="K39" s="833"/>
      <c r="L39" s="834"/>
      <c r="M39" s="835"/>
      <c r="N39" s="465"/>
      <c r="AK39" s="495"/>
      <c r="AL39" s="495"/>
      <c r="AM39" s="495"/>
      <c r="AN39" s="495"/>
      <c r="AO39" s="495"/>
      <c r="AP39" s="495"/>
      <c r="AQ39" s="495"/>
      <c r="AR39" s="495"/>
      <c r="AS39" s="495"/>
      <c r="AT39" s="495"/>
      <c r="AU39" s="495"/>
      <c r="AV39" s="495"/>
      <c r="AW39" s="495"/>
      <c r="AX39" s="495"/>
      <c r="AY39" s="495"/>
      <c r="AZ39" s="495"/>
      <c r="BA39" s="495"/>
      <c r="BB39" s="495"/>
      <c r="BC39" s="495"/>
      <c r="BD39" s="495"/>
      <c r="BE39" s="495"/>
      <c r="BF39" s="495"/>
      <c r="BG39" s="495"/>
      <c r="BH39" s="495"/>
      <c r="BI39" s="495"/>
      <c r="BJ39" s="495"/>
      <c r="BK39" s="495"/>
      <c r="BL39" s="495"/>
      <c r="BM39" s="495"/>
      <c r="BN39" s="495"/>
      <c r="BO39" s="495"/>
      <c r="BP39" s="495"/>
      <c r="BQ39" s="495"/>
      <c r="BR39" s="495"/>
      <c r="BS39" s="495"/>
      <c r="BT39" s="495"/>
      <c r="BU39" s="495"/>
      <c r="BV39" s="495"/>
      <c r="BW39" s="495"/>
      <c r="BX39" s="495"/>
      <c r="BY39" s="495"/>
      <c r="BZ39" s="495"/>
      <c r="CA39" s="495"/>
      <c r="CB39" s="495"/>
      <c r="CC39" s="495"/>
      <c r="CD39" s="495"/>
      <c r="CE39" s="495"/>
      <c r="CF39" s="495"/>
      <c r="CG39" s="495"/>
      <c r="CH39" s="495"/>
      <c r="CI39" s="495"/>
      <c r="CJ39" s="495"/>
      <c r="CK39" s="495"/>
      <c r="CL39" s="495"/>
      <c r="CM39" s="495"/>
      <c r="CN39" s="495"/>
      <c r="CO39" s="495"/>
      <c r="CP39" s="495"/>
      <c r="CQ39" s="495"/>
      <c r="CR39" s="495"/>
      <c r="CS39" s="495"/>
      <c r="CT39" s="495"/>
    </row>
    <row r="40" spans="1:98" ht="3" customHeight="1" thickBot="1">
      <c r="A40" s="465"/>
      <c r="B40" s="536"/>
      <c r="C40" s="525"/>
      <c r="D40" s="525"/>
      <c r="E40" s="525"/>
      <c r="F40" s="525"/>
      <c r="G40" s="525"/>
      <c r="H40" s="525"/>
      <c r="I40" s="525"/>
      <c r="J40" s="525"/>
      <c r="K40" s="775"/>
      <c r="L40" s="539"/>
      <c r="M40" s="596"/>
      <c r="N40" s="465"/>
      <c r="AK40" s="495"/>
      <c r="AL40" s="495"/>
      <c r="AM40" s="495"/>
      <c r="AN40" s="495"/>
      <c r="AO40" s="495"/>
      <c r="AP40" s="495"/>
      <c r="AQ40" s="495"/>
      <c r="AR40" s="495"/>
      <c r="AS40" s="495"/>
      <c r="AT40" s="495"/>
      <c r="AU40" s="495"/>
      <c r="AV40" s="495"/>
      <c r="AW40" s="495"/>
      <c r="AX40" s="495"/>
      <c r="AY40" s="495"/>
      <c r="AZ40" s="495"/>
      <c r="BA40" s="495"/>
      <c r="BB40" s="495"/>
      <c r="BC40" s="495"/>
      <c r="BD40" s="495"/>
      <c r="BE40" s="495"/>
      <c r="BF40" s="495"/>
      <c r="BG40" s="495"/>
      <c r="BH40" s="495"/>
      <c r="BI40" s="495"/>
      <c r="BJ40" s="495"/>
      <c r="BK40" s="495"/>
      <c r="BL40" s="495"/>
      <c r="BM40" s="495"/>
      <c r="BN40" s="495"/>
      <c r="BO40" s="495"/>
      <c r="BP40" s="495"/>
      <c r="BQ40" s="495"/>
      <c r="BR40" s="495"/>
      <c r="BS40" s="495"/>
      <c r="BT40" s="495"/>
      <c r="BU40" s="495"/>
      <c r="BV40" s="495"/>
      <c r="BW40" s="495"/>
      <c r="BX40" s="495"/>
      <c r="BY40" s="495"/>
      <c r="BZ40" s="495"/>
      <c r="CA40" s="495"/>
      <c r="CB40" s="495"/>
      <c r="CC40" s="495"/>
      <c r="CD40" s="495"/>
      <c r="CE40" s="495"/>
      <c r="CF40" s="495"/>
      <c r="CG40" s="495"/>
      <c r="CH40" s="495"/>
      <c r="CI40" s="495"/>
      <c r="CJ40" s="495"/>
      <c r="CK40" s="495"/>
      <c r="CL40" s="495"/>
      <c r="CM40" s="495"/>
      <c r="CN40" s="495"/>
      <c r="CO40" s="495"/>
      <c r="CP40" s="495"/>
      <c r="CQ40" s="495"/>
      <c r="CR40" s="495"/>
      <c r="CS40" s="495"/>
      <c r="CT40" s="495"/>
    </row>
    <row r="41" spans="1:98" ht="13.5" customHeight="1" thickBot="1">
      <c r="A41" s="465"/>
      <c r="B41" s="536"/>
      <c r="C41" s="1699" t="s">
        <v>330</v>
      </c>
      <c r="D41" s="1700"/>
      <c r="E41" s="1700"/>
      <c r="F41" s="1700"/>
      <c r="G41" s="1700"/>
      <c r="H41" s="1700"/>
      <c r="I41" s="1700"/>
      <c r="J41" s="1700"/>
      <c r="K41" s="1700"/>
      <c r="L41" s="1701"/>
      <c r="M41" s="596"/>
      <c r="N41" s="465"/>
      <c r="AK41" s="495"/>
      <c r="AL41" s="495"/>
      <c r="AM41" s="495"/>
      <c r="AN41" s="495"/>
      <c r="AO41" s="495"/>
      <c r="AP41" s="495"/>
      <c r="AQ41" s="495"/>
      <c r="AR41" s="495"/>
      <c r="AS41" s="495"/>
      <c r="AT41" s="495"/>
      <c r="AU41" s="495"/>
      <c r="AV41" s="495"/>
      <c r="AW41" s="495"/>
      <c r="AX41" s="495"/>
      <c r="AY41" s="495"/>
      <c r="AZ41" s="495"/>
      <c r="BA41" s="495"/>
      <c r="BB41" s="495"/>
      <c r="BC41" s="495"/>
      <c r="BD41" s="495"/>
      <c r="BE41" s="495"/>
      <c r="BF41" s="495"/>
      <c r="BG41" s="495"/>
      <c r="BH41" s="495"/>
      <c r="BI41" s="495"/>
      <c r="BJ41" s="495"/>
      <c r="BK41" s="495"/>
      <c r="BL41" s="495"/>
      <c r="BM41" s="495"/>
      <c r="BN41" s="495"/>
      <c r="BO41" s="495"/>
      <c r="BP41" s="495"/>
      <c r="BQ41" s="495"/>
      <c r="BR41" s="495"/>
      <c r="BS41" s="495"/>
      <c r="BT41" s="495"/>
      <c r="BU41" s="495"/>
      <c r="BV41" s="495"/>
      <c r="BW41" s="495"/>
      <c r="BX41" s="495"/>
      <c r="BY41" s="495"/>
      <c r="BZ41" s="495"/>
      <c r="CA41" s="495"/>
      <c r="CB41" s="495"/>
      <c r="CC41" s="495"/>
      <c r="CD41" s="495"/>
      <c r="CE41" s="495"/>
      <c r="CF41" s="495"/>
      <c r="CG41" s="495"/>
      <c r="CH41" s="495"/>
      <c r="CI41" s="495"/>
      <c r="CJ41" s="495"/>
      <c r="CK41" s="495"/>
      <c r="CL41" s="495"/>
      <c r="CM41" s="495"/>
      <c r="CN41" s="495"/>
      <c r="CO41" s="495"/>
      <c r="CP41" s="495"/>
      <c r="CQ41" s="495"/>
      <c r="CR41" s="495"/>
      <c r="CS41" s="495"/>
      <c r="CT41" s="495"/>
    </row>
    <row r="42" spans="1:98" s="465" customFormat="1" ht="6.75" customHeight="1">
      <c r="B42" s="536"/>
      <c r="C42" s="1594" t="s">
        <v>135</v>
      </c>
      <c r="D42" s="1594"/>
      <c r="E42" s="776"/>
      <c r="F42" s="776"/>
      <c r="G42" s="776"/>
      <c r="H42" s="776"/>
      <c r="I42" s="776"/>
      <c r="J42" s="776"/>
      <c r="K42" s="777"/>
      <c r="L42" s="777"/>
      <c r="M42" s="596"/>
      <c r="O42" s="470"/>
      <c r="P42" s="470"/>
      <c r="Q42" s="470"/>
      <c r="R42" s="470"/>
      <c r="S42" s="470"/>
      <c r="T42" s="470"/>
      <c r="U42" s="470"/>
      <c r="V42" s="470"/>
      <c r="W42" s="470"/>
      <c r="X42" s="470"/>
      <c r="Y42" s="470"/>
      <c r="Z42" s="470"/>
      <c r="AA42" s="470"/>
      <c r="AB42" s="470"/>
      <c r="AC42" s="470"/>
      <c r="AD42" s="470"/>
      <c r="AE42" s="470"/>
      <c r="AF42" s="470"/>
      <c r="AG42" s="470"/>
      <c r="AH42" s="470"/>
      <c r="AI42" s="470"/>
      <c r="AJ42" s="470"/>
      <c r="AK42" s="495"/>
      <c r="AL42" s="495"/>
      <c r="AM42" s="495"/>
      <c r="AN42" s="495"/>
      <c r="AO42" s="495"/>
      <c r="AP42" s="495"/>
      <c r="AQ42" s="495"/>
      <c r="AR42" s="495"/>
      <c r="AS42" s="495"/>
      <c r="AT42" s="495"/>
      <c r="AU42" s="495"/>
      <c r="AV42" s="495"/>
      <c r="AW42" s="495"/>
      <c r="AX42" s="495"/>
      <c r="AY42" s="495"/>
      <c r="AZ42" s="495"/>
      <c r="BA42" s="495"/>
      <c r="BB42" s="495"/>
      <c r="BC42" s="495"/>
      <c r="BD42" s="495"/>
      <c r="BE42" s="495"/>
      <c r="BF42" s="495"/>
      <c r="BG42" s="495"/>
      <c r="BH42" s="495"/>
      <c r="BI42" s="495"/>
      <c r="BJ42" s="495"/>
      <c r="BK42" s="495"/>
      <c r="BL42" s="495"/>
      <c r="BM42" s="495"/>
      <c r="BN42" s="495"/>
      <c r="BO42" s="495"/>
      <c r="BP42" s="495"/>
      <c r="BQ42" s="495"/>
      <c r="BR42" s="495"/>
      <c r="BS42" s="495"/>
      <c r="BT42" s="495"/>
      <c r="BU42" s="495"/>
      <c r="BV42" s="495"/>
      <c r="BW42" s="495"/>
      <c r="BX42" s="495"/>
      <c r="BY42" s="495"/>
      <c r="BZ42" s="495"/>
      <c r="CA42" s="495"/>
      <c r="CB42" s="495"/>
      <c r="CC42" s="495"/>
      <c r="CD42" s="495"/>
      <c r="CE42" s="495"/>
      <c r="CF42" s="495"/>
      <c r="CG42" s="495"/>
      <c r="CH42" s="495"/>
      <c r="CI42" s="495"/>
      <c r="CJ42" s="495"/>
      <c r="CK42" s="495"/>
      <c r="CL42" s="495"/>
      <c r="CM42" s="495"/>
      <c r="CN42" s="495"/>
      <c r="CO42" s="495"/>
      <c r="CP42" s="495"/>
      <c r="CQ42" s="495"/>
      <c r="CR42" s="495"/>
      <c r="CS42" s="495"/>
      <c r="CT42" s="495"/>
    </row>
    <row r="43" spans="1:98" ht="13.5" customHeight="1">
      <c r="A43" s="465"/>
      <c r="B43" s="536"/>
      <c r="C43" s="1594"/>
      <c r="D43" s="1594"/>
      <c r="E43" s="1705">
        <v>2014</v>
      </c>
      <c r="F43" s="1705"/>
      <c r="G43" s="1705"/>
      <c r="H43" s="1705"/>
      <c r="I43" s="1705"/>
      <c r="J43" s="1705"/>
      <c r="K43" s="1707" t="str">
        <f xml:space="preserve"> CONCATENATE("valor médio de ",J7,E6)</f>
        <v>valor médio de dez.2014</v>
      </c>
      <c r="L43" s="483"/>
      <c r="M43" s="475"/>
      <c r="N43" s="465"/>
      <c r="AK43" s="495"/>
      <c r="AL43" s="495"/>
      <c r="AM43" s="495"/>
      <c r="AN43" s="495"/>
      <c r="AO43" s="495"/>
      <c r="AP43" s="495"/>
      <c r="AQ43" s="495"/>
      <c r="AR43" s="495"/>
      <c r="AS43" s="495"/>
      <c r="AT43" s="495"/>
      <c r="AU43" s="495"/>
      <c r="AV43" s="495"/>
      <c r="AW43" s="495"/>
      <c r="AX43" s="495"/>
      <c r="AY43" s="495"/>
      <c r="AZ43" s="495"/>
      <c r="BA43" s="495"/>
      <c r="BB43" s="495"/>
      <c r="BC43" s="495"/>
      <c r="BD43" s="495"/>
      <c r="BE43" s="495"/>
      <c r="BF43" s="495"/>
      <c r="BG43" s="495"/>
      <c r="BH43" s="495"/>
      <c r="BI43" s="495"/>
      <c r="BJ43" s="495"/>
      <c r="BK43" s="495"/>
      <c r="BL43" s="495"/>
      <c r="BM43" s="495"/>
      <c r="BN43" s="495"/>
      <c r="BO43" s="495"/>
      <c r="BP43" s="495"/>
      <c r="BQ43" s="495"/>
      <c r="BR43" s="495"/>
      <c r="BS43" s="495"/>
      <c r="BT43" s="495"/>
      <c r="BU43" s="495"/>
      <c r="BV43" s="495"/>
      <c r="BW43" s="495"/>
      <c r="BX43" s="495"/>
      <c r="BY43" s="495"/>
      <c r="BZ43" s="495"/>
      <c r="CA43" s="495"/>
      <c r="CB43" s="495"/>
      <c r="CC43" s="495"/>
      <c r="CD43" s="495"/>
      <c r="CE43" s="495"/>
      <c r="CF43" s="495"/>
      <c r="CG43" s="495"/>
      <c r="CH43" s="495"/>
      <c r="CI43" s="495"/>
      <c r="CJ43" s="495"/>
      <c r="CK43" s="495"/>
      <c r="CL43" s="495"/>
      <c r="CM43" s="495"/>
      <c r="CN43" s="495"/>
      <c r="CO43" s="495"/>
      <c r="CP43" s="495"/>
      <c r="CQ43" s="495"/>
      <c r="CR43" s="495"/>
      <c r="CS43" s="495"/>
      <c r="CT43" s="495"/>
    </row>
    <row r="44" spans="1:98" ht="13.5" customHeight="1">
      <c r="A44" s="465"/>
      <c r="B44" s="536"/>
      <c r="C44" s="480"/>
      <c r="D44" s="480"/>
      <c r="E44" s="847" t="str">
        <f t="shared" ref="E44:J44" si="7">+E7</f>
        <v>jul.</v>
      </c>
      <c r="F44" s="847" t="str">
        <f t="shared" si="7"/>
        <v>ago.</v>
      </c>
      <c r="G44" s="847" t="str">
        <f t="shared" si="7"/>
        <v>set.</v>
      </c>
      <c r="H44" s="847" t="str">
        <f t="shared" si="7"/>
        <v>out.</v>
      </c>
      <c r="I44" s="847" t="str">
        <f t="shared" si="7"/>
        <v>nov.</v>
      </c>
      <c r="J44" s="847" t="str">
        <f t="shared" si="7"/>
        <v>dez.</v>
      </c>
      <c r="K44" s="1708" t="e">
        <f xml:space="preserve"> CONCATENATE("valor médio de ",#REF!,#REF!)</f>
        <v>#REF!</v>
      </c>
      <c r="L44" s="483"/>
      <c r="M44" s="596"/>
      <c r="N44" s="465"/>
      <c r="AK44" s="495"/>
      <c r="AL44" s="495"/>
      <c r="AM44" s="495"/>
      <c r="AN44" s="495"/>
      <c r="AO44" s="495"/>
      <c r="AP44" s="495"/>
      <c r="AQ44" s="495"/>
      <c r="AR44" s="495"/>
      <c r="AS44" s="495"/>
      <c r="AT44" s="495"/>
      <c r="AU44" s="495"/>
      <c r="AV44" s="495"/>
      <c r="AW44" s="495"/>
      <c r="AX44" s="495"/>
      <c r="AY44" s="495"/>
      <c r="AZ44" s="495"/>
      <c r="BA44" s="495"/>
      <c r="BB44" s="495"/>
      <c r="BC44" s="495"/>
      <c r="BD44" s="495"/>
      <c r="BE44" s="495"/>
      <c r="BF44" s="495"/>
      <c r="BG44" s="495"/>
      <c r="BH44" s="495"/>
      <c r="BI44" s="495"/>
      <c r="BJ44" s="495"/>
      <c r="BK44" s="495"/>
      <c r="BL44" s="495"/>
      <c r="BM44" s="495"/>
      <c r="BN44" s="495"/>
      <c r="BO44" s="495"/>
      <c r="BP44" s="495"/>
      <c r="BQ44" s="495"/>
      <c r="BR44" s="495"/>
      <c r="BS44" s="495"/>
      <c r="BT44" s="495"/>
      <c r="BU44" s="495"/>
      <c r="BV44" s="495"/>
      <c r="BW44" s="495"/>
      <c r="BX44" s="495"/>
      <c r="BY44" s="495"/>
      <c r="BZ44" s="495"/>
      <c r="CA44" s="495"/>
      <c r="CB44" s="495"/>
      <c r="CC44" s="495"/>
      <c r="CD44" s="495"/>
      <c r="CE44" s="495"/>
      <c r="CF44" s="495"/>
      <c r="CG44" s="495"/>
      <c r="CH44" s="495"/>
      <c r="CI44" s="495"/>
      <c r="CJ44" s="495"/>
      <c r="CK44" s="495"/>
      <c r="CL44" s="495"/>
      <c r="CM44" s="495"/>
      <c r="CN44" s="495"/>
      <c r="CO44" s="495"/>
      <c r="CP44" s="495"/>
      <c r="CQ44" s="495"/>
      <c r="CR44" s="495"/>
      <c r="CS44" s="495"/>
      <c r="CT44" s="495"/>
    </row>
    <row r="45" spans="1:98" s="488" customFormat="1" ht="14.25" customHeight="1">
      <c r="A45" s="485"/>
      <c r="B45" s="778"/>
      <c r="C45" s="765" t="s">
        <v>68</v>
      </c>
      <c r="D45" s="560"/>
      <c r="E45" s="441">
        <v>216500</v>
      </c>
      <c r="F45" s="441">
        <v>211596</v>
      </c>
      <c r="G45" s="441">
        <v>210023</v>
      </c>
      <c r="H45" s="441">
        <v>206358</v>
      </c>
      <c r="I45" s="441">
        <v>206997</v>
      </c>
      <c r="J45" s="441">
        <v>210669</v>
      </c>
      <c r="K45" s="875">
        <v>91.844395438576797</v>
      </c>
      <c r="L45" s="394"/>
      <c r="M45" s="779"/>
      <c r="N45" s="485"/>
      <c r="O45" s="894"/>
      <c r="P45" s="893"/>
      <c r="Q45" s="894"/>
      <c r="R45" s="894"/>
      <c r="S45" s="470"/>
      <c r="T45" s="470"/>
      <c r="U45" s="470"/>
      <c r="V45" s="470"/>
      <c r="W45" s="470"/>
      <c r="X45" s="470"/>
      <c r="Y45" s="470"/>
      <c r="Z45" s="470"/>
      <c r="AA45" s="470"/>
      <c r="AB45" s="470"/>
      <c r="AC45" s="470"/>
      <c r="AD45" s="470"/>
      <c r="AE45" s="470"/>
      <c r="AF45" s="470"/>
      <c r="AG45" s="470"/>
      <c r="AH45" s="470"/>
      <c r="AI45" s="470"/>
      <c r="AJ45" s="470"/>
      <c r="AK45" s="495"/>
      <c r="AL45" s="495"/>
      <c r="AM45" s="495"/>
      <c r="AN45" s="848"/>
      <c r="AO45" s="848"/>
      <c r="AP45" s="848"/>
      <c r="AQ45" s="848"/>
      <c r="AR45" s="848"/>
      <c r="AS45" s="848"/>
      <c r="AT45" s="848"/>
      <c r="AU45" s="848"/>
      <c r="AV45" s="848"/>
      <c r="AW45" s="848"/>
      <c r="AX45" s="848"/>
      <c r="AY45" s="848"/>
      <c r="AZ45" s="848"/>
      <c r="BA45" s="848"/>
      <c r="BB45" s="848"/>
      <c r="BC45" s="848"/>
      <c r="BD45" s="848"/>
      <c r="BE45" s="848"/>
      <c r="BF45" s="848"/>
      <c r="BG45" s="848"/>
      <c r="BH45" s="848"/>
      <c r="BI45" s="848"/>
      <c r="BJ45" s="848"/>
      <c r="BK45" s="848"/>
      <c r="BL45" s="848"/>
      <c r="BM45" s="848"/>
      <c r="BN45" s="848"/>
      <c r="BO45" s="848"/>
      <c r="BP45" s="848"/>
      <c r="BQ45" s="848"/>
      <c r="BR45" s="848"/>
      <c r="BS45" s="848"/>
      <c r="BT45" s="848"/>
      <c r="BU45" s="848"/>
      <c r="BV45" s="848"/>
      <c r="BW45" s="848"/>
      <c r="BX45" s="848"/>
      <c r="BY45" s="848"/>
      <c r="BZ45" s="848"/>
      <c r="CA45" s="848"/>
      <c r="CB45" s="848"/>
      <c r="CC45" s="848"/>
      <c r="CD45" s="848"/>
      <c r="CE45" s="848"/>
      <c r="CF45" s="848"/>
      <c r="CG45" s="848"/>
      <c r="CH45" s="848"/>
      <c r="CI45" s="848"/>
      <c r="CJ45" s="848"/>
      <c r="CK45" s="848"/>
      <c r="CL45" s="848"/>
      <c r="CM45" s="848"/>
      <c r="CN45" s="848"/>
      <c r="CO45" s="848"/>
      <c r="CP45" s="848"/>
      <c r="CQ45" s="848"/>
      <c r="CR45" s="848"/>
      <c r="CS45" s="848"/>
      <c r="CT45" s="848"/>
    </row>
    <row r="46" spans="1:98" ht="15" customHeight="1">
      <c r="A46" s="465"/>
      <c r="B46" s="536"/>
      <c r="C46" s="128" t="s">
        <v>62</v>
      </c>
      <c r="D46" s="473"/>
      <c r="E46" s="391">
        <v>10928</v>
      </c>
      <c r="F46" s="391">
        <v>10754</v>
      </c>
      <c r="G46" s="391">
        <v>10632</v>
      </c>
      <c r="H46" s="391">
        <v>10257</v>
      </c>
      <c r="I46" s="391">
        <v>10187</v>
      </c>
      <c r="J46" s="391">
        <v>10254</v>
      </c>
      <c r="K46" s="853">
        <v>97.968974532778105</v>
      </c>
      <c r="L46" s="394"/>
      <c r="M46" s="596"/>
      <c r="N46" s="465"/>
      <c r="AK46" s="495"/>
      <c r="AL46" s="495"/>
      <c r="AM46" s="495"/>
      <c r="AN46" s="495"/>
      <c r="AO46" s="495"/>
      <c r="AP46" s="495"/>
      <c r="AQ46" s="495"/>
      <c r="AR46" s="495"/>
      <c r="AS46" s="495"/>
      <c r="AT46" s="495"/>
      <c r="AU46" s="495"/>
      <c r="AV46" s="495"/>
      <c r="AW46" s="495"/>
      <c r="AX46" s="495"/>
      <c r="AY46" s="495"/>
      <c r="AZ46" s="495"/>
      <c r="BA46" s="495"/>
      <c r="BB46" s="495"/>
      <c r="BC46" s="495"/>
      <c r="BD46" s="495"/>
      <c r="BE46" s="495"/>
      <c r="BF46" s="495"/>
      <c r="BG46" s="495"/>
      <c r="BH46" s="495"/>
      <c r="BI46" s="495"/>
      <c r="BJ46" s="495"/>
      <c r="BK46" s="495"/>
      <c r="BL46" s="495"/>
      <c r="BM46" s="495"/>
      <c r="BN46" s="495"/>
      <c r="BO46" s="495"/>
      <c r="BP46" s="495"/>
      <c r="BQ46" s="495"/>
      <c r="BR46" s="495"/>
      <c r="BS46" s="495"/>
      <c r="BT46" s="495"/>
      <c r="BU46" s="495"/>
      <c r="BV46" s="495"/>
      <c r="BW46" s="495"/>
      <c r="BX46" s="495"/>
      <c r="BY46" s="495"/>
      <c r="BZ46" s="495"/>
      <c r="CA46" s="495"/>
      <c r="CB46" s="495"/>
      <c r="CC46" s="495"/>
      <c r="CD46" s="495"/>
      <c r="CE46" s="495"/>
      <c r="CF46" s="495"/>
      <c r="CG46" s="495"/>
      <c r="CH46" s="495"/>
      <c r="CI46" s="495"/>
      <c r="CJ46" s="495"/>
      <c r="CK46" s="495"/>
      <c r="CL46" s="495"/>
      <c r="CM46" s="495"/>
      <c r="CN46" s="495"/>
      <c r="CO46" s="495"/>
      <c r="CP46" s="495"/>
      <c r="CQ46" s="495"/>
      <c r="CR46" s="495"/>
      <c r="CS46" s="495"/>
      <c r="CT46" s="495"/>
    </row>
    <row r="47" spans="1:98" ht="11.65" customHeight="1">
      <c r="A47" s="465"/>
      <c r="B47" s="536"/>
      <c r="C47" s="128" t="s">
        <v>55</v>
      </c>
      <c r="D47" s="473"/>
      <c r="E47" s="391">
        <v>4304</v>
      </c>
      <c r="F47" s="391">
        <v>4210</v>
      </c>
      <c r="G47" s="391">
        <v>4194</v>
      </c>
      <c r="H47" s="391">
        <v>4091</v>
      </c>
      <c r="I47" s="391">
        <v>3977</v>
      </c>
      <c r="J47" s="391">
        <v>4055</v>
      </c>
      <c r="K47" s="853">
        <v>90.168943934267801</v>
      </c>
      <c r="L47" s="394"/>
      <c r="M47" s="596"/>
      <c r="N47" s="465"/>
      <c r="AK47" s="495"/>
      <c r="AL47" s="495"/>
      <c r="AM47" s="495"/>
      <c r="AN47" s="495"/>
      <c r="AO47" s="495"/>
      <c r="AP47" s="495"/>
      <c r="AQ47" s="495"/>
      <c r="AR47" s="495"/>
      <c r="AS47" s="495"/>
      <c r="AT47" s="495"/>
      <c r="AU47" s="495"/>
      <c r="AV47" s="495"/>
      <c r="AW47" s="495"/>
      <c r="AX47" s="495"/>
      <c r="AY47" s="495"/>
      <c r="AZ47" s="495"/>
      <c r="BA47" s="495"/>
      <c r="BB47" s="495"/>
      <c r="BC47" s="495"/>
      <c r="BD47" s="495"/>
      <c r="BE47" s="495"/>
      <c r="BF47" s="495"/>
      <c r="BG47" s="495"/>
      <c r="BH47" s="495"/>
      <c r="BI47" s="495"/>
      <c r="BJ47" s="495"/>
      <c r="BK47" s="495"/>
      <c r="BL47" s="495"/>
      <c r="BM47" s="495"/>
      <c r="BN47" s="495"/>
      <c r="BO47" s="495"/>
      <c r="BP47" s="495"/>
      <c r="BQ47" s="495"/>
      <c r="BR47" s="495"/>
      <c r="BS47" s="495"/>
      <c r="BT47" s="495"/>
      <c r="BU47" s="495"/>
      <c r="BV47" s="495"/>
      <c r="BW47" s="495"/>
      <c r="BX47" s="495"/>
      <c r="BY47" s="495"/>
      <c r="BZ47" s="495"/>
      <c r="CA47" s="495"/>
      <c r="CB47" s="495"/>
      <c r="CC47" s="495"/>
      <c r="CD47" s="495"/>
      <c r="CE47" s="495"/>
      <c r="CF47" s="495"/>
      <c r="CG47" s="495"/>
      <c r="CH47" s="495"/>
      <c r="CI47" s="495"/>
      <c r="CJ47" s="495"/>
      <c r="CK47" s="495"/>
      <c r="CL47" s="495"/>
      <c r="CM47" s="495"/>
      <c r="CN47" s="495"/>
      <c r="CO47" s="495"/>
      <c r="CP47" s="495"/>
      <c r="CQ47" s="495"/>
      <c r="CR47" s="495"/>
      <c r="CS47" s="495"/>
      <c r="CT47" s="495"/>
    </row>
    <row r="48" spans="1:98" ht="11.65" customHeight="1">
      <c r="A48" s="465"/>
      <c r="B48" s="536"/>
      <c r="C48" s="128" t="s">
        <v>64</v>
      </c>
      <c r="D48" s="473"/>
      <c r="E48" s="391">
        <v>8029</v>
      </c>
      <c r="F48" s="391">
        <v>7817</v>
      </c>
      <c r="G48" s="391">
        <v>7609</v>
      </c>
      <c r="H48" s="391">
        <v>7341</v>
      </c>
      <c r="I48" s="391">
        <v>7170</v>
      </c>
      <c r="J48" s="391">
        <v>7128</v>
      </c>
      <c r="K48" s="853">
        <v>95.423460837887106</v>
      </c>
      <c r="L48" s="394"/>
      <c r="M48" s="596"/>
      <c r="N48" s="465"/>
      <c r="AK48" s="495"/>
      <c r="AL48" s="495"/>
      <c r="AM48" s="495"/>
      <c r="AN48" s="495"/>
      <c r="AO48" s="495"/>
      <c r="AP48" s="495"/>
      <c r="AQ48" s="495"/>
      <c r="AR48" s="495"/>
      <c r="AS48" s="495"/>
      <c r="AT48" s="495"/>
      <c r="AU48" s="495"/>
      <c r="AV48" s="495"/>
      <c r="AW48" s="495"/>
      <c r="AX48" s="495"/>
      <c r="AY48" s="495"/>
      <c r="AZ48" s="495"/>
      <c r="BA48" s="495"/>
      <c r="BB48" s="495"/>
      <c r="BC48" s="495"/>
      <c r="BD48" s="495"/>
      <c r="BE48" s="495"/>
      <c r="BF48" s="495"/>
      <c r="BG48" s="495"/>
      <c r="BH48" s="495"/>
      <c r="BI48" s="495"/>
      <c r="BJ48" s="495"/>
      <c r="BK48" s="495"/>
      <c r="BL48" s="495"/>
      <c r="BM48" s="495"/>
      <c r="BN48" s="495"/>
      <c r="BO48" s="495"/>
      <c r="BP48" s="495"/>
      <c r="BQ48" s="495"/>
      <c r="BR48" s="495"/>
      <c r="BS48" s="495"/>
      <c r="BT48" s="495"/>
      <c r="BU48" s="495"/>
      <c r="BV48" s="495"/>
      <c r="BW48" s="495"/>
      <c r="BX48" s="495"/>
      <c r="BY48" s="495"/>
      <c r="BZ48" s="495"/>
      <c r="CA48" s="495"/>
      <c r="CB48" s="495"/>
      <c r="CC48" s="495"/>
      <c r="CD48" s="495"/>
      <c r="CE48" s="495"/>
      <c r="CF48" s="495"/>
      <c r="CG48" s="495"/>
      <c r="CH48" s="495"/>
      <c r="CI48" s="495"/>
      <c r="CJ48" s="495"/>
      <c r="CK48" s="495"/>
      <c r="CL48" s="495"/>
      <c r="CM48" s="495"/>
      <c r="CN48" s="495"/>
      <c r="CO48" s="495"/>
      <c r="CP48" s="495"/>
      <c r="CQ48" s="495"/>
      <c r="CR48" s="495"/>
      <c r="CS48" s="495"/>
      <c r="CT48" s="495"/>
    </row>
    <row r="49" spans="1:98" ht="11.65" customHeight="1">
      <c r="A49" s="465"/>
      <c r="B49" s="536"/>
      <c r="C49" s="128" t="s">
        <v>66</v>
      </c>
      <c r="D49" s="473"/>
      <c r="E49" s="391">
        <v>1664</v>
      </c>
      <c r="F49" s="391">
        <v>1665</v>
      </c>
      <c r="G49" s="391">
        <v>1564</v>
      </c>
      <c r="H49" s="391">
        <v>1630</v>
      </c>
      <c r="I49" s="391">
        <v>1635</v>
      </c>
      <c r="J49" s="391">
        <v>1613</v>
      </c>
      <c r="K49" s="853">
        <v>96.501213054187204</v>
      </c>
      <c r="L49" s="780"/>
      <c r="M49" s="465"/>
      <c r="N49" s="465"/>
      <c r="AK49" s="495"/>
      <c r="AL49" s="495"/>
      <c r="AM49" s="495"/>
      <c r="AN49" s="495"/>
      <c r="AO49" s="495"/>
      <c r="AP49" s="495"/>
      <c r="AQ49" s="495"/>
      <c r="AR49" s="495"/>
      <c r="AS49" s="495"/>
      <c r="AT49" s="495"/>
      <c r="AU49" s="495"/>
      <c r="AV49" s="495"/>
      <c r="AW49" s="495"/>
      <c r="AX49" s="495"/>
      <c r="AY49" s="495"/>
      <c r="AZ49" s="495"/>
      <c r="BA49" s="495"/>
      <c r="BB49" s="495"/>
      <c r="BC49" s="495"/>
      <c r="BD49" s="495"/>
      <c r="BE49" s="495"/>
      <c r="BF49" s="495"/>
      <c r="BG49" s="495"/>
      <c r="BH49" s="495"/>
      <c r="BI49" s="495"/>
      <c r="BJ49" s="495"/>
      <c r="BK49" s="495"/>
      <c r="BL49" s="495"/>
      <c r="BM49" s="495"/>
      <c r="BN49" s="495"/>
      <c r="BO49" s="495"/>
      <c r="BP49" s="495"/>
      <c r="BQ49" s="495"/>
      <c r="BR49" s="495"/>
      <c r="BS49" s="495"/>
      <c r="BT49" s="495"/>
      <c r="BU49" s="495"/>
      <c r="BV49" s="495"/>
      <c r="BW49" s="495"/>
      <c r="BX49" s="495"/>
      <c r="BY49" s="495"/>
      <c r="BZ49" s="495"/>
      <c r="CA49" s="495"/>
      <c r="CB49" s="495"/>
      <c r="CC49" s="495"/>
      <c r="CD49" s="495"/>
      <c r="CE49" s="495"/>
      <c r="CF49" s="495"/>
      <c r="CG49" s="495"/>
      <c r="CH49" s="495"/>
      <c r="CI49" s="495"/>
      <c r="CJ49" s="495"/>
      <c r="CK49" s="495"/>
      <c r="CL49" s="495"/>
      <c r="CM49" s="495"/>
      <c r="CN49" s="495"/>
      <c r="CO49" s="495"/>
      <c r="CP49" s="495"/>
      <c r="CQ49" s="495"/>
      <c r="CR49" s="495"/>
      <c r="CS49" s="495"/>
      <c r="CT49" s="495"/>
    </row>
    <row r="50" spans="1:98" ht="11.65" customHeight="1">
      <c r="A50" s="465"/>
      <c r="B50" s="536"/>
      <c r="C50" s="128" t="s">
        <v>75</v>
      </c>
      <c r="D50" s="473"/>
      <c r="E50" s="391">
        <v>3585</v>
      </c>
      <c r="F50" s="391">
        <v>3403</v>
      </c>
      <c r="G50" s="391">
        <v>3208</v>
      </c>
      <c r="H50" s="391">
        <v>3085</v>
      </c>
      <c r="I50" s="391">
        <v>3143</v>
      </c>
      <c r="J50" s="391">
        <v>3250</v>
      </c>
      <c r="K50" s="853">
        <v>88.548480143326401</v>
      </c>
      <c r="L50" s="780"/>
      <c r="M50" s="465"/>
      <c r="N50" s="465"/>
      <c r="AK50" s="495"/>
      <c r="AL50" s="495"/>
      <c r="AM50" s="495"/>
      <c r="AN50" s="495"/>
      <c r="AO50" s="495"/>
      <c r="AP50" s="495"/>
      <c r="AQ50" s="495"/>
      <c r="AR50" s="495"/>
      <c r="AS50" s="495"/>
      <c r="AT50" s="495"/>
      <c r="AU50" s="495"/>
      <c r="AV50" s="495"/>
      <c r="AW50" s="495"/>
      <c r="AX50" s="495"/>
      <c r="AY50" s="495"/>
      <c r="AZ50" s="495"/>
      <c r="BA50" s="495"/>
      <c r="BB50" s="495"/>
      <c r="BC50" s="495"/>
      <c r="BD50" s="495"/>
      <c r="BE50" s="495"/>
      <c r="BF50" s="495"/>
      <c r="BG50" s="495"/>
      <c r="BH50" s="495"/>
      <c r="BI50" s="495"/>
      <c r="BJ50" s="495"/>
      <c r="BK50" s="495"/>
      <c r="BL50" s="495"/>
      <c r="BM50" s="495"/>
      <c r="BN50" s="495"/>
      <c r="BO50" s="495"/>
      <c r="BP50" s="495"/>
      <c r="BQ50" s="495"/>
      <c r="BR50" s="495"/>
      <c r="BS50" s="495"/>
      <c r="BT50" s="495"/>
      <c r="BU50" s="495"/>
      <c r="BV50" s="495"/>
      <c r="BW50" s="495"/>
      <c r="BX50" s="495"/>
      <c r="BY50" s="495"/>
      <c r="BZ50" s="495"/>
      <c r="CA50" s="495"/>
      <c r="CB50" s="495"/>
      <c r="CC50" s="495"/>
      <c r="CD50" s="495"/>
      <c r="CE50" s="495"/>
      <c r="CF50" s="495"/>
      <c r="CG50" s="495"/>
      <c r="CH50" s="495"/>
      <c r="CI50" s="495"/>
      <c r="CJ50" s="495"/>
      <c r="CK50" s="495"/>
      <c r="CL50" s="495"/>
      <c r="CM50" s="495"/>
      <c r="CN50" s="495"/>
      <c r="CO50" s="495"/>
      <c r="CP50" s="495"/>
      <c r="CQ50" s="495"/>
      <c r="CR50" s="495"/>
      <c r="CS50" s="495"/>
      <c r="CT50" s="495"/>
    </row>
    <row r="51" spans="1:98" ht="11.65" customHeight="1">
      <c r="A51" s="465"/>
      <c r="B51" s="536"/>
      <c r="C51" s="128" t="s">
        <v>61</v>
      </c>
      <c r="D51" s="473"/>
      <c r="E51" s="391">
        <v>7119</v>
      </c>
      <c r="F51" s="391">
        <v>6805</v>
      </c>
      <c r="G51" s="391">
        <v>6595</v>
      </c>
      <c r="H51" s="391">
        <v>6466</v>
      </c>
      <c r="I51" s="391">
        <v>6404</v>
      </c>
      <c r="J51" s="391">
        <v>6266</v>
      </c>
      <c r="K51" s="853">
        <v>102.55876087988599</v>
      </c>
      <c r="L51" s="780"/>
      <c r="M51" s="465"/>
      <c r="N51" s="465"/>
      <c r="AK51" s="495"/>
      <c r="AL51" s="495"/>
      <c r="AM51" s="495"/>
      <c r="AN51" s="495"/>
      <c r="AO51" s="495"/>
      <c r="AP51" s="495"/>
      <c r="AQ51" s="495"/>
      <c r="AR51" s="495"/>
      <c r="AS51" s="495"/>
      <c r="AT51" s="495"/>
      <c r="AU51" s="495"/>
      <c r="AV51" s="495"/>
      <c r="AW51" s="495"/>
      <c r="AX51" s="495"/>
      <c r="AY51" s="495"/>
      <c r="AZ51" s="495"/>
      <c r="BA51" s="495"/>
      <c r="BB51" s="495"/>
      <c r="BC51" s="495"/>
      <c r="BD51" s="495"/>
      <c r="BE51" s="495"/>
      <c r="BF51" s="495"/>
      <c r="BG51" s="495"/>
      <c r="BH51" s="495"/>
      <c r="BI51" s="495"/>
      <c r="BJ51" s="495"/>
      <c r="BK51" s="495"/>
      <c r="BL51" s="495"/>
      <c r="BM51" s="495"/>
      <c r="BN51" s="495"/>
      <c r="BO51" s="495"/>
      <c r="BP51" s="495"/>
      <c r="BQ51" s="495"/>
      <c r="BR51" s="495"/>
      <c r="BS51" s="495"/>
      <c r="BT51" s="495"/>
      <c r="BU51" s="495"/>
      <c r="BV51" s="495"/>
      <c r="BW51" s="495"/>
      <c r="BX51" s="495"/>
      <c r="BY51" s="495"/>
      <c r="BZ51" s="495"/>
      <c r="CA51" s="495"/>
      <c r="CB51" s="495"/>
      <c r="CC51" s="495"/>
      <c r="CD51" s="495"/>
      <c r="CE51" s="495"/>
      <c r="CF51" s="495"/>
      <c r="CG51" s="495"/>
      <c r="CH51" s="495"/>
      <c r="CI51" s="495"/>
      <c r="CJ51" s="495"/>
      <c r="CK51" s="495"/>
      <c r="CL51" s="495"/>
      <c r="CM51" s="495"/>
      <c r="CN51" s="495"/>
      <c r="CO51" s="495"/>
      <c r="CP51" s="495"/>
      <c r="CQ51" s="495"/>
      <c r="CR51" s="495"/>
      <c r="CS51" s="495"/>
      <c r="CT51" s="495"/>
    </row>
    <row r="52" spans="1:98" ht="11.65" customHeight="1">
      <c r="A52" s="465"/>
      <c r="B52" s="536"/>
      <c r="C52" s="128" t="s">
        <v>56</v>
      </c>
      <c r="D52" s="473"/>
      <c r="E52" s="391">
        <v>3775</v>
      </c>
      <c r="F52" s="391">
        <v>3582</v>
      </c>
      <c r="G52" s="391">
        <v>3468</v>
      </c>
      <c r="H52" s="391">
        <v>3514</v>
      </c>
      <c r="I52" s="391">
        <v>3563</v>
      </c>
      <c r="J52" s="391">
        <v>3560</v>
      </c>
      <c r="K52" s="853">
        <v>90.263170798898102</v>
      </c>
      <c r="L52" s="780"/>
      <c r="M52" s="465"/>
      <c r="N52" s="465"/>
    </row>
    <row r="53" spans="1:98" ht="11.65" customHeight="1">
      <c r="A53" s="465"/>
      <c r="B53" s="536"/>
      <c r="C53" s="128" t="s">
        <v>74</v>
      </c>
      <c r="D53" s="473"/>
      <c r="E53" s="391">
        <v>6838</v>
      </c>
      <c r="F53" s="391">
        <v>6470</v>
      </c>
      <c r="G53" s="391">
        <v>6268</v>
      </c>
      <c r="H53" s="391">
        <v>6268</v>
      </c>
      <c r="I53" s="391">
        <v>6286</v>
      </c>
      <c r="J53" s="391">
        <v>6408</v>
      </c>
      <c r="K53" s="853">
        <v>93.9537180076628</v>
      </c>
      <c r="L53" s="780"/>
      <c r="M53" s="465"/>
      <c r="N53" s="465"/>
    </row>
    <row r="54" spans="1:98" ht="11.65" customHeight="1">
      <c r="A54" s="465"/>
      <c r="B54" s="536"/>
      <c r="C54" s="128" t="s">
        <v>76</v>
      </c>
      <c r="D54" s="473"/>
      <c r="E54" s="391">
        <v>3204</v>
      </c>
      <c r="F54" s="391">
        <v>3058</v>
      </c>
      <c r="G54" s="391">
        <v>3085</v>
      </c>
      <c r="H54" s="391">
        <v>2851</v>
      </c>
      <c r="I54" s="391">
        <v>2791</v>
      </c>
      <c r="J54" s="391">
        <v>2817</v>
      </c>
      <c r="K54" s="853">
        <v>88.070948602966496</v>
      </c>
      <c r="L54" s="780"/>
      <c r="M54" s="465"/>
      <c r="N54" s="465"/>
    </row>
    <row r="55" spans="1:98" ht="11.65" customHeight="1">
      <c r="A55" s="465"/>
      <c r="B55" s="536"/>
      <c r="C55" s="128" t="s">
        <v>60</v>
      </c>
      <c r="D55" s="473"/>
      <c r="E55" s="391">
        <v>5063</v>
      </c>
      <c r="F55" s="391">
        <v>4852</v>
      </c>
      <c r="G55" s="391">
        <v>4674</v>
      </c>
      <c r="H55" s="391">
        <v>4595</v>
      </c>
      <c r="I55" s="391">
        <v>4589</v>
      </c>
      <c r="J55" s="391">
        <v>4629</v>
      </c>
      <c r="K55" s="853">
        <v>97.624749312460295</v>
      </c>
      <c r="L55" s="780"/>
      <c r="M55" s="465"/>
      <c r="N55" s="465"/>
    </row>
    <row r="56" spans="1:98" ht="11.65" customHeight="1">
      <c r="A56" s="465"/>
      <c r="B56" s="536"/>
      <c r="C56" s="128" t="s">
        <v>59</v>
      </c>
      <c r="D56" s="473"/>
      <c r="E56" s="391">
        <v>37779</v>
      </c>
      <c r="F56" s="391">
        <v>37117</v>
      </c>
      <c r="G56" s="391">
        <v>37448</v>
      </c>
      <c r="H56" s="391">
        <v>36722</v>
      </c>
      <c r="I56" s="391">
        <v>37188</v>
      </c>
      <c r="J56" s="391">
        <v>38062</v>
      </c>
      <c r="K56" s="853">
        <v>93.8270090146423</v>
      </c>
      <c r="L56" s="780"/>
      <c r="M56" s="465"/>
      <c r="N56" s="465"/>
    </row>
    <row r="57" spans="1:98" ht="11.65" customHeight="1">
      <c r="A57" s="465"/>
      <c r="B57" s="536"/>
      <c r="C57" s="128" t="s">
        <v>57</v>
      </c>
      <c r="D57" s="473"/>
      <c r="E57" s="391">
        <v>3175</v>
      </c>
      <c r="F57" s="391">
        <v>2981</v>
      </c>
      <c r="G57" s="391">
        <v>2877</v>
      </c>
      <c r="H57" s="391">
        <v>2801</v>
      </c>
      <c r="I57" s="391">
        <v>2839</v>
      </c>
      <c r="J57" s="391">
        <v>2994</v>
      </c>
      <c r="K57" s="853">
        <v>89.559267578125002</v>
      </c>
      <c r="L57" s="780"/>
      <c r="M57" s="465"/>
      <c r="N57" s="465"/>
    </row>
    <row r="58" spans="1:98" ht="11.65" customHeight="1">
      <c r="A58" s="465"/>
      <c r="B58" s="536"/>
      <c r="C58" s="128" t="s">
        <v>63</v>
      </c>
      <c r="D58" s="473"/>
      <c r="E58" s="391">
        <v>59516</v>
      </c>
      <c r="F58" s="391">
        <v>58577</v>
      </c>
      <c r="G58" s="391">
        <v>58841</v>
      </c>
      <c r="H58" s="391">
        <v>58544</v>
      </c>
      <c r="I58" s="391">
        <v>59014</v>
      </c>
      <c r="J58" s="391">
        <v>59906</v>
      </c>
      <c r="K58" s="853">
        <v>92.409506441330805</v>
      </c>
      <c r="L58" s="780"/>
      <c r="M58" s="465"/>
      <c r="N58" s="465"/>
    </row>
    <row r="59" spans="1:98" ht="11.65" customHeight="1">
      <c r="A59" s="465"/>
      <c r="B59" s="536"/>
      <c r="C59" s="128" t="s">
        <v>79</v>
      </c>
      <c r="D59" s="473"/>
      <c r="E59" s="391">
        <v>5686</v>
      </c>
      <c r="F59" s="391">
        <v>5510</v>
      </c>
      <c r="G59" s="391">
        <v>5346</v>
      </c>
      <c r="H59" s="391">
        <v>5204</v>
      </c>
      <c r="I59" s="391">
        <v>5126</v>
      </c>
      <c r="J59" s="391">
        <v>5227</v>
      </c>
      <c r="K59" s="853">
        <v>93.002994510694705</v>
      </c>
      <c r="L59" s="780"/>
      <c r="M59" s="465"/>
      <c r="N59" s="465"/>
    </row>
    <row r="60" spans="1:98" ht="11.65" customHeight="1">
      <c r="A60" s="465"/>
      <c r="B60" s="536"/>
      <c r="C60" s="128" t="s">
        <v>58</v>
      </c>
      <c r="D60" s="473"/>
      <c r="E60" s="391">
        <v>17877</v>
      </c>
      <c r="F60" s="391">
        <v>17849</v>
      </c>
      <c r="G60" s="391">
        <v>17663</v>
      </c>
      <c r="H60" s="391">
        <v>17202</v>
      </c>
      <c r="I60" s="391">
        <v>17065</v>
      </c>
      <c r="J60" s="391">
        <v>17527</v>
      </c>
      <c r="K60" s="853">
        <v>99.448374020665398</v>
      </c>
      <c r="L60" s="780"/>
      <c r="M60" s="465"/>
      <c r="N60" s="465"/>
    </row>
    <row r="61" spans="1:98" ht="11.65" customHeight="1">
      <c r="A61" s="465"/>
      <c r="B61" s="536"/>
      <c r="C61" s="128" t="s">
        <v>65</v>
      </c>
      <c r="D61" s="473"/>
      <c r="E61" s="391">
        <v>2576</v>
      </c>
      <c r="F61" s="391">
        <v>2511</v>
      </c>
      <c r="G61" s="391">
        <v>2478</v>
      </c>
      <c r="H61" s="391">
        <v>2446</v>
      </c>
      <c r="I61" s="391">
        <v>2426</v>
      </c>
      <c r="J61" s="391">
        <v>2389</v>
      </c>
      <c r="K61" s="853">
        <v>99.000822528363003</v>
      </c>
      <c r="L61" s="780"/>
      <c r="M61" s="465"/>
      <c r="N61" s="465"/>
    </row>
    <row r="62" spans="1:98" ht="11.65" customHeight="1">
      <c r="A62" s="465"/>
      <c r="B62" s="536"/>
      <c r="C62" s="128" t="s">
        <v>67</v>
      </c>
      <c r="D62" s="473"/>
      <c r="E62" s="391">
        <v>5172</v>
      </c>
      <c r="F62" s="391">
        <v>5030</v>
      </c>
      <c r="G62" s="391">
        <v>4927</v>
      </c>
      <c r="H62" s="391">
        <v>4796</v>
      </c>
      <c r="I62" s="391">
        <v>4846</v>
      </c>
      <c r="J62" s="391">
        <v>4958</v>
      </c>
      <c r="K62" s="853">
        <v>97.737008221375604</v>
      </c>
      <c r="L62" s="780"/>
      <c r="M62" s="465"/>
      <c r="N62" s="465"/>
    </row>
    <row r="63" spans="1:98" ht="11.65" customHeight="1">
      <c r="A63" s="465"/>
      <c r="B63" s="536"/>
      <c r="C63" s="128" t="s">
        <v>77</v>
      </c>
      <c r="D63" s="473"/>
      <c r="E63" s="391">
        <v>6846</v>
      </c>
      <c r="F63" s="391">
        <v>6806</v>
      </c>
      <c r="G63" s="391">
        <v>6705</v>
      </c>
      <c r="H63" s="391">
        <v>6665</v>
      </c>
      <c r="I63" s="391">
        <v>6729</v>
      </c>
      <c r="J63" s="391">
        <v>6866</v>
      </c>
      <c r="K63" s="853">
        <v>92.689323461091803</v>
      </c>
      <c r="L63" s="780"/>
      <c r="M63" s="465"/>
      <c r="N63" s="465"/>
    </row>
    <row r="64" spans="1:98" ht="11.25" customHeight="1">
      <c r="A64" s="465"/>
      <c r="B64" s="536"/>
      <c r="C64" s="128" t="s">
        <v>132</v>
      </c>
      <c r="D64" s="473"/>
      <c r="E64" s="391">
        <v>18259</v>
      </c>
      <c r="F64" s="391">
        <v>17651</v>
      </c>
      <c r="G64" s="391">
        <v>17606</v>
      </c>
      <c r="H64" s="391">
        <v>17218</v>
      </c>
      <c r="I64" s="391">
        <v>17545</v>
      </c>
      <c r="J64" s="391">
        <v>18360</v>
      </c>
      <c r="K64" s="853">
        <v>69.090667965627503</v>
      </c>
      <c r="L64" s="780"/>
      <c r="M64" s="465"/>
      <c r="N64" s="465"/>
    </row>
    <row r="65" spans="1:15" ht="11.65" customHeight="1">
      <c r="A65" s="465"/>
      <c r="B65" s="536"/>
      <c r="C65" s="128" t="s">
        <v>133</v>
      </c>
      <c r="D65" s="473"/>
      <c r="E65" s="391">
        <v>5105</v>
      </c>
      <c r="F65" s="391">
        <v>4948</v>
      </c>
      <c r="G65" s="391">
        <v>4835</v>
      </c>
      <c r="H65" s="391">
        <v>4662</v>
      </c>
      <c r="I65" s="391">
        <v>4474</v>
      </c>
      <c r="J65" s="391">
        <v>4400</v>
      </c>
      <c r="K65" s="853">
        <v>89.341589627959394</v>
      </c>
      <c r="L65" s="780"/>
      <c r="M65" s="465"/>
      <c r="N65" s="465"/>
    </row>
    <row r="66" spans="1:15" s="783" customFormat="1" ht="7.5" customHeight="1">
      <c r="A66" s="781"/>
      <c r="B66" s="782"/>
      <c r="C66" s="1710" t="s">
        <v>653</v>
      </c>
      <c r="D66" s="1710"/>
      <c r="E66" s="1710"/>
      <c r="F66" s="1710"/>
      <c r="G66" s="1710"/>
      <c r="H66" s="1710"/>
      <c r="I66" s="1710"/>
      <c r="J66" s="1710"/>
      <c r="K66" s="1711" t="s">
        <v>486</v>
      </c>
      <c r="L66" s="1711"/>
      <c r="M66" s="1711"/>
      <c r="N66" s="1711"/>
      <c r="O66" s="1711"/>
    </row>
    <row r="67" spans="1:15" ht="13.5" customHeight="1">
      <c r="A67" s="465"/>
      <c r="B67" s="782"/>
      <c r="C67" s="541" t="s">
        <v>407</v>
      </c>
      <c r="D67" s="473"/>
      <c r="E67" s="784"/>
      <c r="F67" s="784"/>
      <c r="G67" s="784"/>
      <c r="H67" s="784"/>
      <c r="I67" s="514" t="s">
        <v>136</v>
      </c>
      <c r="J67" s="655"/>
      <c r="K67" s="655"/>
      <c r="L67" s="655"/>
      <c r="M67" s="596"/>
      <c r="N67" s="465"/>
    </row>
    <row r="68" spans="1:15" ht="9" customHeight="1">
      <c r="A68" s="465"/>
      <c r="B68" s="785"/>
      <c r="C68" s="786" t="s">
        <v>247</v>
      </c>
      <c r="D68" s="473"/>
      <c r="E68" s="784"/>
      <c r="F68" s="784"/>
      <c r="G68" s="784"/>
      <c r="H68" s="784"/>
      <c r="I68" s="787"/>
      <c r="J68" s="655"/>
      <c r="K68" s="655"/>
      <c r="L68" s="655"/>
      <c r="M68" s="596"/>
      <c r="N68" s="465"/>
    </row>
    <row r="69" spans="1:15" ht="13.5" customHeight="1">
      <c r="A69" s="465"/>
      <c r="B69" s="788">
        <v>18</v>
      </c>
      <c r="C69" s="1706">
        <v>42036</v>
      </c>
      <c r="D69" s="1706"/>
      <c r="E69" s="1706"/>
      <c r="F69" s="1706"/>
      <c r="G69" s="475"/>
      <c r="H69" s="475"/>
      <c r="I69" s="475"/>
      <c r="J69" s="475"/>
      <c r="K69" s="475"/>
      <c r="L69" s="475"/>
      <c r="M69" s="475"/>
      <c r="N69" s="475"/>
    </row>
    <row r="70" spans="1:15" ht="13.5" customHeight="1">
      <c r="A70" s="495"/>
      <c r="B70" s="495"/>
      <c r="C70" s="495"/>
      <c r="D70" s="495"/>
      <c r="E70" s="495"/>
      <c r="F70" s="495"/>
      <c r="G70" s="495"/>
      <c r="H70" s="495"/>
      <c r="I70" s="495"/>
      <c r="J70" s="495"/>
      <c r="K70" s="495"/>
      <c r="L70" s="789"/>
      <c r="M70" s="495"/>
      <c r="N70" s="495"/>
    </row>
    <row r="71" spans="1:15">
      <c r="A71" s="495"/>
      <c r="B71" s="495"/>
      <c r="C71" s="495"/>
      <c r="D71" s="495"/>
      <c r="E71" s="790"/>
      <c r="F71" s="790"/>
      <c r="G71" s="790"/>
      <c r="H71" s="790"/>
      <c r="I71" s="790"/>
      <c r="J71" s="790"/>
      <c r="K71" s="790"/>
      <c r="L71" s="790"/>
      <c r="M71" s="790"/>
      <c r="N71" s="790"/>
    </row>
    <row r="72" spans="1:15">
      <c r="A72" s="495"/>
      <c r="B72" s="495"/>
      <c r="C72" s="495"/>
      <c r="D72" s="495"/>
      <c r="E72" s="495"/>
      <c r="F72" s="495" t="s">
        <v>34</v>
      </c>
      <c r="G72" s="495"/>
      <c r="H72" s="495"/>
      <c r="I72" s="495"/>
      <c r="J72" s="495"/>
      <c r="K72" s="495"/>
      <c r="L72" s="789"/>
      <c r="M72" s="495"/>
      <c r="N72" s="495"/>
    </row>
    <row r="73" spans="1:15">
      <c r="A73" s="495"/>
      <c r="B73" s="495"/>
      <c r="C73" s="495"/>
      <c r="D73" s="495"/>
      <c r="E73" s="495"/>
      <c r="F73" s="495"/>
      <c r="G73" s="495"/>
      <c r="H73" s="495"/>
      <c r="I73" s="495"/>
      <c r="J73" s="495"/>
      <c r="K73" s="495"/>
      <c r="L73" s="789"/>
      <c r="M73" s="495"/>
      <c r="N73" s="495"/>
    </row>
    <row r="74" spans="1:15">
      <c r="A74" s="495"/>
      <c r="B74" s="495"/>
      <c r="C74" s="495"/>
      <c r="D74" s="495"/>
      <c r="E74" s="495"/>
      <c r="F74" s="495"/>
      <c r="G74" s="495"/>
      <c r="H74" s="495"/>
      <c r="I74" s="495"/>
      <c r="J74" s="495"/>
      <c r="K74" s="495"/>
      <c r="L74" s="789"/>
      <c r="M74" s="495"/>
      <c r="N74" s="495"/>
    </row>
    <row r="75" spans="1:15">
      <c r="L75" s="791"/>
    </row>
    <row r="80" spans="1:15" ht="8.25" customHeight="1"/>
    <row r="82" spans="12:13" ht="9" customHeight="1">
      <c r="M82" s="481"/>
    </row>
    <row r="83" spans="12:13" ht="8.25" customHeight="1">
      <c r="L83" s="766"/>
      <c r="M83" s="766"/>
    </row>
    <row r="84" spans="12:13" ht="9.75" customHeight="1"/>
  </sheetData>
  <mergeCells count="14">
    <mergeCell ref="C69:F69"/>
    <mergeCell ref="C41:L41"/>
    <mergeCell ref="C42:D43"/>
    <mergeCell ref="K43:K44"/>
    <mergeCell ref="G30:J30"/>
    <mergeCell ref="C66:J66"/>
    <mergeCell ref="E43:J43"/>
    <mergeCell ref="K66:O66"/>
    <mergeCell ref="L1:M1"/>
    <mergeCell ref="B2:D2"/>
    <mergeCell ref="C4:L4"/>
    <mergeCell ref="C5:D6"/>
    <mergeCell ref="K6:K7"/>
    <mergeCell ref="E6:J6"/>
  </mergeCells>
  <conditionalFormatting sqref="E44:J44 E7:J7">
    <cfRule type="cellIs" dxfId="7"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70" customWidth="1"/>
    <col min="2" max="2" width="2.5703125" style="470" customWidth="1"/>
    <col min="3" max="3" width="1.140625" style="470" customWidth="1"/>
    <col min="4" max="4" width="25.85546875" style="470" customWidth="1"/>
    <col min="5" max="10" width="7.5703125" style="481" customWidth="1"/>
    <col min="11" max="11" width="7.5703125" style="516" customWidth="1"/>
    <col min="12" max="12" width="7.5703125" style="481" customWidth="1"/>
    <col min="13" max="13" width="7.5703125" style="516" customWidth="1"/>
    <col min="14" max="14" width="2.5703125" style="470" customWidth="1"/>
    <col min="15" max="15" width="1" style="470" customWidth="1"/>
    <col min="16" max="16384" width="9.140625" style="470"/>
  </cols>
  <sheetData>
    <row r="1" spans="1:15" ht="13.5" customHeight="1">
      <c r="A1" s="465"/>
      <c r="B1" s="1592" t="s">
        <v>358</v>
      </c>
      <c r="C1" s="1592"/>
      <c r="D1" s="1592"/>
      <c r="E1" s="467"/>
      <c r="F1" s="467"/>
      <c r="G1" s="467"/>
      <c r="H1" s="467"/>
      <c r="I1" s="467"/>
      <c r="J1" s="468"/>
      <c r="K1" s="793"/>
      <c r="L1" s="793"/>
      <c r="M1" s="793"/>
      <c r="N1" s="469"/>
      <c r="O1" s="465"/>
    </row>
    <row r="2" spans="1:15" ht="6" customHeight="1">
      <c r="A2" s="465"/>
      <c r="B2" s="1713"/>
      <c r="C2" s="1713"/>
      <c r="D2" s="1713"/>
      <c r="E2" s="471"/>
      <c r="F2" s="472"/>
      <c r="G2" s="472"/>
      <c r="H2" s="472"/>
      <c r="I2" s="472"/>
      <c r="J2" s="472"/>
      <c r="K2" s="473"/>
      <c r="L2" s="472"/>
      <c r="M2" s="473"/>
      <c r="N2" s="474"/>
      <c r="O2" s="465"/>
    </row>
    <row r="3" spans="1:15" ht="13.5" customHeight="1" thickBot="1">
      <c r="A3" s="465"/>
      <c r="B3" s="475"/>
      <c r="C3" s="475"/>
      <c r="D3" s="475"/>
      <c r="E3" s="472"/>
      <c r="F3" s="472"/>
      <c r="G3" s="472"/>
      <c r="H3" s="472"/>
      <c r="I3" s="472" t="s">
        <v>34</v>
      </c>
      <c r="J3" s="472"/>
      <c r="K3" s="650"/>
      <c r="L3" s="472"/>
      <c r="M3" s="650" t="s">
        <v>73</v>
      </c>
      <c r="N3" s="476"/>
      <c r="O3" s="465"/>
    </row>
    <row r="4" spans="1:15" s="479" customFormat="1" ht="13.5" customHeight="1" thickBot="1">
      <c r="A4" s="477"/>
      <c r="B4" s="478"/>
      <c r="C4" s="1714" t="s">
        <v>0</v>
      </c>
      <c r="D4" s="1715"/>
      <c r="E4" s="1715"/>
      <c r="F4" s="1715"/>
      <c r="G4" s="1715"/>
      <c r="H4" s="1715"/>
      <c r="I4" s="1715"/>
      <c r="J4" s="1715"/>
      <c r="K4" s="1715"/>
      <c r="L4" s="1715"/>
      <c r="M4" s="1716"/>
      <c r="N4" s="476"/>
      <c r="O4" s="465"/>
    </row>
    <row r="5" spans="1:15" ht="4.5" customHeight="1">
      <c r="A5" s="465"/>
      <c r="B5" s="475"/>
      <c r="C5" s="1594" t="s">
        <v>78</v>
      </c>
      <c r="D5" s="1594"/>
      <c r="F5" s="994"/>
      <c r="G5" s="994"/>
      <c r="H5" s="994"/>
      <c r="I5" s="482"/>
      <c r="J5" s="482"/>
      <c r="K5" s="482"/>
      <c r="L5" s="482"/>
      <c r="M5" s="482"/>
      <c r="N5" s="476"/>
      <c r="O5" s="465"/>
    </row>
    <row r="6" spans="1:15" ht="12" customHeight="1">
      <c r="A6" s="465"/>
      <c r="B6" s="475"/>
      <c r="C6" s="1594"/>
      <c r="D6" s="1594"/>
      <c r="E6" s="1595" t="s">
        <v>632</v>
      </c>
      <c r="F6" s="1595"/>
      <c r="G6" s="1595"/>
      <c r="H6" s="1595"/>
      <c r="I6" s="1595"/>
      <c r="J6" s="1595"/>
      <c r="K6" s="1595"/>
      <c r="L6" s="1595"/>
      <c r="M6" s="1595"/>
      <c r="N6" s="476"/>
      <c r="O6" s="465"/>
    </row>
    <row r="7" spans="1:15" s="479" customFormat="1" ht="12.75" customHeight="1">
      <c r="A7" s="477"/>
      <c r="B7" s="478"/>
      <c r="C7" s="484"/>
      <c r="D7" s="484"/>
      <c r="E7" s="854" t="s">
        <v>102</v>
      </c>
      <c r="F7" s="959" t="s">
        <v>101</v>
      </c>
      <c r="G7" s="854" t="s">
        <v>100</v>
      </c>
      <c r="H7" s="959" t="s">
        <v>99</v>
      </c>
      <c r="I7" s="958" t="s">
        <v>98</v>
      </c>
      <c r="J7" s="959" t="s">
        <v>97</v>
      </c>
      <c r="K7" s="959" t="s">
        <v>96</v>
      </c>
      <c r="L7" s="959" t="s">
        <v>95</v>
      </c>
      <c r="M7" s="959" t="s">
        <v>94</v>
      </c>
      <c r="N7" s="476"/>
      <c r="O7" s="465"/>
    </row>
    <row r="8" spans="1:15" s="488" customFormat="1" ht="13.5" customHeight="1">
      <c r="A8" s="485"/>
      <c r="B8" s="486"/>
      <c r="C8" s="1717" t="s">
        <v>137</v>
      </c>
      <c r="D8" s="1717"/>
      <c r="E8" s="487"/>
      <c r="F8" s="487"/>
      <c r="G8" s="487"/>
      <c r="H8" s="487"/>
      <c r="I8" s="487"/>
      <c r="J8" s="487"/>
      <c r="K8" s="487"/>
      <c r="L8" s="487"/>
      <c r="M8" s="487"/>
      <c r="N8" s="476"/>
      <c r="O8" s="465"/>
    </row>
    <row r="9" spans="1:15" ht="11.25" customHeight="1">
      <c r="A9" s="465"/>
      <c r="B9" s="475"/>
      <c r="C9" s="128" t="s">
        <v>138</v>
      </c>
      <c r="D9" s="489"/>
      <c r="E9" s="115">
        <v>264555</v>
      </c>
      <c r="F9" s="115">
        <v>263876</v>
      </c>
      <c r="G9" s="115">
        <v>262903</v>
      </c>
      <c r="H9" s="115">
        <v>262568</v>
      </c>
      <c r="I9" s="115">
        <v>262180</v>
      </c>
      <c r="J9" s="115">
        <v>261038</v>
      </c>
      <c r="K9" s="115">
        <v>260033</v>
      </c>
      <c r="L9" s="115">
        <v>259201</v>
      </c>
      <c r="M9" s="115">
        <v>258448</v>
      </c>
      <c r="N9" s="476"/>
      <c r="O9" s="465"/>
    </row>
    <row r="10" spans="1:15" ht="11.25" customHeight="1">
      <c r="A10" s="465"/>
      <c r="B10" s="475"/>
      <c r="C10" s="128"/>
      <c r="D10" s="490" t="s">
        <v>72</v>
      </c>
      <c r="E10" s="491">
        <v>137218</v>
      </c>
      <c r="F10" s="491">
        <v>136971</v>
      </c>
      <c r="G10" s="491">
        <v>136523</v>
      </c>
      <c r="H10" s="491">
        <v>136411</v>
      </c>
      <c r="I10" s="491">
        <v>136293</v>
      </c>
      <c r="J10" s="491">
        <v>135772</v>
      </c>
      <c r="K10" s="491">
        <v>135352</v>
      </c>
      <c r="L10" s="491">
        <v>134984</v>
      </c>
      <c r="M10" s="491">
        <v>134717</v>
      </c>
      <c r="N10" s="476"/>
      <c r="O10" s="465"/>
    </row>
    <row r="11" spans="1:15" ht="11.25" customHeight="1">
      <c r="A11" s="465"/>
      <c r="B11" s="475"/>
      <c r="C11" s="128"/>
      <c r="D11" s="490" t="s">
        <v>71</v>
      </c>
      <c r="E11" s="491">
        <v>127337</v>
      </c>
      <c r="F11" s="491">
        <v>126905</v>
      </c>
      <c r="G11" s="491">
        <v>126380</v>
      </c>
      <c r="H11" s="491">
        <v>126157</v>
      </c>
      <c r="I11" s="491">
        <v>125887</v>
      </c>
      <c r="J11" s="491">
        <v>125266</v>
      </c>
      <c r="K11" s="491">
        <v>124681</v>
      </c>
      <c r="L11" s="491">
        <v>124217</v>
      </c>
      <c r="M11" s="491">
        <v>123731</v>
      </c>
      <c r="N11" s="476"/>
      <c r="O11" s="465"/>
    </row>
    <row r="12" spans="1:15" ht="11.25" customHeight="1">
      <c r="A12" s="465"/>
      <c r="B12" s="475"/>
      <c r="C12" s="128" t="s">
        <v>139</v>
      </c>
      <c r="D12" s="489"/>
      <c r="E12" s="115">
        <v>2012528</v>
      </c>
      <c r="F12" s="115">
        <v>2011952</v>
      </c>
      <c r="G12" s="115">
        <v>2010867</v>
      </c>
      <c r="H12" s="115">
        <v>2010028</v>
      </c>
      <c r="I12" s="115">
        <v>2009440</v>
      </c>
      <c r="J12" s="115">
        <v>2008267</v>
      </c>
      <c r="K12" s="115">
        <v>2007689</v>
      </c>
      <c r="L12" s="115">
        <v>2007771</v>
      </c>
      <c r="M12" s="115">
        <v>2007120</v>
      </c>
      <c r="N12" s="476"/>
      <c r="O12" s="465"/>
    </row>
    <row r="13" spans="1:15" ht="11.25" customHeight="1">
      <c r="A13" s="465"/>
      <c r="B13" s="475"/>
      <c r="C13" s="128"/>
      <c r="D13" s="490" t="s">
        <v>72</v>
      </c>
      <c r="E13" s="491">
        <v>946166</v>
      </c>
      <c r="F13" s="491">
        <v>945855</v>
      </c>
      <c r="G13" s="491">
        <v>945347</v>
      </c>
      <c r="H13" s="491">
        <v>944883</v>
      </c>
      <c r="I13" s="491">
        <v>944665</v>
      </c>
      <c r="J13" s="491">
        <v>944204</v>
      </c>
      <c r="K13" s="491">
        <v>944082</v>
      </c>
      <c r="L13" s="491">
        <v>944263</v>
      </c>
      <c r="M13" s="491">
        <v>943970</v>
      </c>
      <c r="N13" s="476"/>
      <c r="O13" s="465"/>
    </row>
    <row r="14" spans="1:15" ht="11.25" customHeight="1">
      <c r="A14" s="465"/>
      <c r="B14" s="475"/>
      <c r="C14" s="128"/>
      <c r="D14" s="490" t="s">
        <v>71</v>
      </c>
      <c r="E14" s="491">
        <v>1066362</v>
      </c>
      <c r="F14" s="491">
        <v>1066097</v>
      </c>
      <c r="G14" s="491">
        <v>1065520</v>
      </c>
      <c r="H14" s="491">
        <v>1065145</v>
      </c>
      <c r="I14" s="491">
        <v>1064775</v>
      </c>
      <c r="J14" s="491">
        <v>1064063</v>
      </c>
      <c r="K14" s="491">
        <v>1063607</v>
      </c>
      <c r="L14" s="491">
        <v>1063508</v>
      </c>
      <c r="M14" s="491">
        <v>1063150</v>
      </c>
      <c r="N14" s="476"/>
      <c r="O14" s="465"/>
    </row>
    <row r="15" spans="1:15" ht="11.25" customHeight="1">
      <c r="A15" s="465"/>
      <c r="B15" s="475"/>
      <c r="C15" s="128" t="s">
        <v>140</v>
      </c>
      <c r="D15" s="489"/>
      <c r="E15" s="115">
        <v>716193</v>
      </c>
      <c r="F15" s="115">
        <v>717420</v>
      </c>
      <c r="G15" s="115">
        <v>717798</v>
      </c>
      <c r="H15" s="115">
        <v>720085</v>
      </c>
      <c r="I15" s="115">
        <v>719761</v>
      </c>
      <c r="J15" s="115">
        <v>713458</v>
      </c>
      <c r="K15" s="115">
        <v>715082</v>
      </c>
      <c r="L15" s="115">
        <v>717036</v>
      </c>
      <c r="M15" s="115">
        <v>718246</v>
      </c>
      <c r="N15" s="476"/>
      <c r="O15" s="465"/>
    </row>
    <row r="16" spans="1:15" ht="11.25" customHeight="1">
      <c r="A16" s="465"/>
      <c r="B16" s="475"/>
      <c r="C16" s="128"/>
      <c r="D16" s="490" t="s">
        <v>72</v>
      </c>
      <c r="E16" s="491">
        <v>131932</v>
      </c>
      <c r="F16" s="491">
        <v>132300</v>
      </c>
      <c r="G16" s="491">
        <v>132508</v>
      </c>
      <c r="H16" s="491">
        <v>133124</v>
      </c>
      <c r="I16" s="491">
        <v>133187</v>
      </c>
      <c r="J16" s="491">
        <v>130386</v>
      </c>
      <c r="K16" s="491">
        <v>130988</v>
      </c>
      <c r="L16" s="491">
        <v>131694</v>
      </c>
      <c r="M16" s="491">
        <v>132114</v>
      </c>
      <c r="N16" s="476"/>
      <c r="O16" s="465"/>
    </row>
    <row r="17" spans="1:21" ht="11.25" customHeight="1">
      <c r="A17" s="465"/>
      <c r="B17" s="475"/>
      <c r="C17" s="128"/>
      <c r="D17" s="490" t="s">
        <v>71</v>
      </c>
      <c r="E17" s="491">
        <v>584261</v>
      </c>
      <c r="F17" s="491">
        <v>585120</v>
      </c>
      <c r="G17" s="491">
        <v>585290</v>
      </c>
      <c r="H17" s="491">
        <v>586961</v>
      </c>
      <c r="I17" s="491">
        <v>586574</v>
      </c>
      <c r="J17" s="491">
        <v>583072</v>
      </c>
      <c r="K17" s="491">
        <v>584094</v>
      </c>
      <c r="L17" s="491">
        <v>585342</v>
      </c>
      <c r="M17" s="491">
        <v>586132</v>
      </c>
      <c r="N17" s="476"/>
      <c r="O17" s="465"/>
    </row>
    <row r="18" spans="1:21" ht="9.75" customHeight="1">
      <c r="A18" s="465"/>
      <c r="B18" s="475"/>
      <c r="C18" s="1718" t="s">
        <v>654</v>
      </c>
      <c r="D18" s="1718"/>
      <c r="E18" s="1718"/>
      <c r="F18" s="1718"/>
      <c r="G18" s="1718"/>
      <c r="H18" s="1718"/>
      <c r="I18" s="1718"/>
      <c r="J18" s="1718"/>
      <c r="K18" s="1718"/>
      <c r="L18" s="1718"/>
      <c r="M18" s="1718"/>
      <c r="N18" s="476"/>
      <c r="O18" s="118"/>
    </row>
    <row r="19" spans="1:21" ht="9" customHeight="1" thickBot="1">
      <c r="A19" s="465"/>
      <c r="B19" s="475"/>
      <c r="C19" s="795"/>
      <c r="D19" s="795"/>
      <c r="E19" s="795"/>
      <c r="F19" s="795"/>
      <c r="G19" s="795"/>
      <c r="H19" s="795"/>
      <c r="I19" s="795"/>
      <c r="J19" s="795"/>
      <c r="K19" s="795"/>
      <c r="L19" s="795"/>
      <c r="M19" s="795"/>
      <c r="N19" s="476"/>
      <c r="O19" s="118"/>
    </row>
    <row r="20" spans="1:21" ht="15" customHeight="1" thickBot="1">
      <c r="A20" s="465"/>
      <c r="B20" s="475"/>
      <c r="C20" s="1699" t="s">
        <v>329</v>
      </c>
      <c r="D20" s="1700"/>
      <c r="E20" s="1700"/>
      <c r="F20" s="1700"/>
      <c r="G20" s="1700"/>
      <c r="H20" s="1700"/>
      <c r="I20" s="1700"/>
      <c r="J20" s="1700"/>
      <c r="K20" s="1700"/>
      <c r="L20" s="1700"/>
      <c r="M20" s="1701"/>
      <c r="N20" s="476"/>
      <c r="O20" s="465"/>
    </row>
    <row r="21" spans="1:21" ht="9.75" customHeight="1">
      <c r="A21" s="465"/>
      <c r="B21" s="475"/>
      <c r="C21" s="119" t="s">
        <v>78</v>
      </c>
      <c r="D21" s="473"/>
      <c r="E21" s="492"/>
      <c r="F21" s="492"/>
      <c r="G21" s="492"/>
      <c r="H21" s="492"/>
      <c r="I21" s="492"/>
      <c r="J21" s="492"/>
      <c r="K21" s="492"/>
      <c r="L21" s="492"/>
      <c r="M21" s="492"/>
      <c r="N21" s="476"/>
      <c r="O21" s="465"/>
    </row>
    <row r="22" spans="1:21" ht="13.5" customHeight="1">
      <c r="A22" s="465"/>
      <c r="B22" s="475"/>
      <c r="C22" s="1717" t="s">
        <v>141</v>
      </c>
      <c r="D22" s="1717"/>
      <c r="E22" s="470"/>
      <c r="F22" s="487"/>
      <c r="G22" s="487"/>
      <c r="H22" s="487"/>
      <c r="I22" s="487"/>
      <c r="J22" s="487"/>
      <c r="K22" s="487"/>
      <c r="L22" s="487"/>
      <c r="M22" s="487"/>
      <c r="N22" s="476"/>
      <c r="O22" s="465"/>
    </row>
    <row r="23" spans="1:21" s="479" customFormat="1" ht="11.25" customHeight="1">
      <c r="A23" s="477"/>
      <c r="B23" s="478"/>
      <c r="C23" s="120" t="s">
        <v>142</v>
      </c>
      <c r="D23" s="645"/>
      <c r="E23" s="116">
        <v>1175486</v>
      </c>
      <c r="F23" s="116">
        <v>1178913</v>
      </c>
      <c r="G23" s="116">
        <v>1184079</v>
      </c>
      <c r="H23" s="116">
        <v>1194253</v>
      </c>
      <c r="I23" s="116">
        <v>1194233</v>
      </c>
      <c r="J23" s="116">
        <v>1147165</v>
      </c>
      <c r="K23" s="116">
        <v>1150319</v>
      </c>
      <c r="L23" s="116">
        <v>1150273</v>
      </c>
      <c r="M23" s="116">
        <v>1146229</v>
      </c>
      <c r="N23" s="476"/>
      <c r="O23" s="477"/>
    </row>
    <row r="24" spans="1:21" ht="11.25" customHeight="1">
      <c r="A24" s="465"/>
      <c r="B24" s="475"/>
      <c r="C24" s="1719" t="s">
        <v>375</v>
      </c>
      <c r="D24" s="1719"/>
      <c r="E24" s="116">
        <v>76318</v>
      </c>
      <c r="F24" s="116">
        <v>76679</v>
      </c>
      <c r="G24" s="116">
        <v>77023</v>
      </c>
      <c r="H24" s="116">
        <v>77156</v>
      </c>
      <c r="I24" s="116">
        <v>77155</v>
      </c>
      <c r="J24" s="116">
        <v>77098</v>
      </c>
      <c r="K24" s="116">
        <v>77097</v>
      </c>
      <c r="L24" s="116">
        <v>77291</v>
      </c>
      <c r="M24" s="116">
        <v>76968</v>
      </c>
      <c r="N24" s="493"/>
      <c r="O24" s="465"/>
    </row>
    <row r="25" spans="1:21" ht="11.25" customHeight="1">
      <c r="A25" s="465"/>
      <c r="B25" s="475"/>
      <c r="C25" s="1712" t="s">
        <v>143</v>
      </c>
      <c r="D25" s="1712"/>
      <c r="E25" s="116">
        <v>4624</v>
      </c>
      <c r="F25" s="116">
        <v>5133</v>
      </c>
      <c r="G25" s="116">
        <v>5643</v>
      </c>
      <c r="H25" s="116">
        <v>4582</v>
      </c>
      <c r="I25" s="116">
        <v>1401</v>
      </c>
      <c r="J25" s="116">
        <v>1446</v>
      </c>
      <c r="K25" s="116">
        <v>1429</v>
      </c>
      <c r="L25" s="116">
        <v>1136</v>
      </c>
      <c r="M25" s="116">
        <v>1520</v>
      </c>
      <c r="N25" s="476"/>
      <c r="O25" s="495"/>
    </row>
    <row r="26" spans="1:21" ht="11.25" customHeight="1">
      <c r="A26" s="465"/>
      <c r="B26" s="475"/>
      <c r="C26" s="1719" t="s">
        <v>144</v>
      </c>
      <c r="D26" s="1719"/>
      <c r="E26" s="121">
        <v>13184</v>
      </c>
      <c r="F26" s="121">
        <v>13188</v>
      </c>
      <c r="G26" s="121">
        <v>13192</v>
      </c>
      <c r="H26" s="121">
        <v>13195</v>
      </c>
      <c r="I26" s="121">
        <v>13199</v>
      </c>
      <c r="J26" s="121">
        <v>13196</v>
      </c>
      <c r="K26" s="121">
        <v>13184</v>
      </c>
      <c r="L26" s="121">
        <v>13164</v>
      </c>
      <c r="M26" s="121">
        <v>13126</v>
      </c>
      <c r="N26" s="476"/>
      <c r="O26" s="465"/>
    </row>
    <row r="27" spans="1:21" ht="11.25" customHeight="1">
      <c r="A27" s="465"/>
      <c r="B27" s="475"/>
      <c r="C27" s="1719" t="s">
        <v>376</v>
      </c>
      <c r="D27" s="1719"/>
      <c r="E27" s="116">
        <v>12448</v>
      </c>
      <c r="F27" s="116">
        <v>12423</v>
      </c>
      <c r="G27" s="116">
        <v>12424</v>
      </c>
      <c r="H27" s="116">
        <v>12427</v>
      </c>
      <c r="I27" s="116">
        <v>12403</v>
      </c>
      <c r="J27" s="116">
        <v>12362</v>
      </c>
      <c r="K27" s="116">
        <v>12323</v>
      </c>
      <c r="L27" s="116">
        <v>12278</v>
      </c>
      <c r="M27" s="116">
        <v>12152</v>
      </c>
      <c r="N27" s="476"/>
      <c r="O27" s="465"/>
    </row>
    <row r="28" spans="1:21" s="500" customFormat="1" ht="9.75" customHeight="1">
      <c r="A28" s="496"/>
      <c r="B28" s="497"/>
      <c r="C28" s="1718" t="s">
        <v>655</v>
      </c>
      <c r="D28" s="1718"/>
      <c r="E28" s="1718"/>
      <c r="F28" s="1718"/>
      <c r="G28" s="1718"/>
      <c r="H28" s="1718"/>
      <c r="I28" s="1718"/>
      <c r="J28" s="1718"/>
      <c r="K28" s="1718"/>
      <c r="L28" s="1718"/>
      <c r="M28" s="1718"/>
      <c r="N28" s="498"/>
      <c r="O28" s="499"/>
    </row>
    <row r="29" spans="1:21" ht="9" customHeight="1" thickBot="1">
      <c r="A29" s="465"/>
      <c r="B29" s="475"/>
      <c r="C29" s="475"/>
      <c r="D29" s="475"/>
      <c r="E29" s="472"/>
      <c r="F29" s="472"/>
      <c r="G29" s="472"/>
      <c r="H29" s="472"/>
      <c r="I29" s="472"/>
      <c r="J29" s="472"/>
      <c r="K29" s="473"/>
      <c r="L29" s="472"/>
      <c r="M29" s="473"/>
      <c r="N29" s="476"/>
      <c r="O29" s="501"/>
    </row>
    <row r="30" spans="1:21" ht="13.5" customHeight="1" thickBot="1">
      <c r="A30" s="465"/>
      <c r="B30" s="475"/>
      <c r="C30" s="1699" t="s">
        <v>1</v>
      </c>
      <c r="D30" s="1700"/>
      <c r="E30" s="1700"/>
      <c r="F30" s="1700"/>
      <c r="G30" s="1700"/>
      <c r="H30" s="1700"/>
      <c r="I30" s="1700"/>
      <c r="J30" s="1700"/>
      <c r="K30" s="1700"/>
      <c r="L30" s="1700"/>
      <c r="M30" s="1701"/>
      <c r="N30" s="476"/>
      <c r="O30" s="465"/>
    </row>
    <row r="31" spans="1:21" ht="9.75" customHeight="1">
      <c r="A31" s="465"/>
      <c r="B31" s="475"/>
      <c r="C31" s="119" t="s">
        <v>78</v>
      </c>
      <c r="D31" s="473"/>
      <c r="E31" s="502"/>
      <c r="F31" s="502"/>
      <c r="G31" s="502"/>
      <c r="H31" s="502"/>
      <c r="I31" s="502"/>
      <c r="J31" s="502"/>
      <c r="K31" s="502"/>
      <c r="L31" s="502"/>
      <c r="M31" s="502"/>
      <c r="N31" s="476"/>
      <c r="O31" s="465"/>
    </row>
    <row r="32" spans="1:21" s="507" customFormat="1" ht="13.5" customHeight="1">
      <c r="A32" s="503"/>
      <c r="B32" s="504"/>
      <c r="C32" s="1720" t="s">
        <v>353</v>
      </c>
      <c r="D32" s="1720"/>
      <c r="E32" s="505">
        <v>358748</v>
      </c>
      <c r="F32" s="505">
        <v>343272</v>
      </c>
      <c r="G32" s="505">
        <v>330132</v>
      </c>
      <c r="H32" s="505">
        <v>325048</v>
      </c>
      <c r="I32" s="505">
        <v>320447</v>
      </c>
      <c r="J32" s="505">
        <v>324815</v>
      </c>
      <c r="K32" s="505">
        <v>311269</v>
      </c>
      <c r="L32" s="505">
        <v>306725</v>
      </c>
      <c r="M32" s="505">
        <v>306062</v>
      </c>
      <c r="N32" s="506"/>
      <c r="O32" s="503"/>
      <c r="Q32" s="857"/>
      <c r="R32" s="857"/>
      <c r="S32" s="857"/>
      <c r="T32" s="857"/>
      <c r="U32" s="857"/>
    </row>
    <row r="33" spans="1:15" s="507" customFormat="1" ht="15" customHeight="1">
      <c r="A33" s="503"/>
      <c r="B33" s="504"/>
      <c r="C33" s="796" t="s">
        <v>352</v>
      </c>
      <c r="D33" s="796"/>
      <c r="E33" s="116"/>
      <c r="F33" s="116"/>
      <c r="G33" s="116"/>
      <c r="H33" s="116"/>
      <c r="I33" s="116"/>
      <c r="J33" s="116"/>
      <c r="K33" s="116"/>
      <c r="L33" s="116"/>
      <c r="M33" s="116"/>
      <c r="N33" s="506"/>
      <c r="O33" s="503"/>
    </row>
    <row r="34" spans="1:15" s="479" customFormat="1" ht="12.75" customHeight="1">
      <c r="A34" s="477"/>
      <c r="B34" s="478"/>
      <c r="C34" s="1721" t="s">
        <v>145</v>
      </c>
      <c r="D34" s="1721"/>
      <c r="E34" s="116">
        <v>289516</v>
      </c>
      <c r="F34" s="116">
        <v>277559</v>
      </c>
      <c r="G34" s="116">
        <v>266421</v>
      </c>
      <c r="H34" s="116">
        <v>263059</v>
      </c>
      <c r="I34" s="116">
        <v>260352</v>
      </c>
      <c r="J34" s="116">
        <v>265027</v>
      </c>
      <c r="K34" s="116">
        <v>252370</v>
      </c>
      <c r="L34" s="116">
        <v>247459</v>
      </c>
      <c r="M34" s="116">
        <v>245668</v>
      </c>
      <c r="N34" s="508"/>
      <c r="O34" s="477"/>
    </row>
    <row r="35" spans="1:15" s="479" customFormat="1" ht="23.25" customHeight="1">
      <c r="A35" s="477"/>
      <c r="B35" s="478"/>
      <c r="C35" s="1721" t="s">
        <v>146</v>
      </c>
      <c r="D35" s="1721"/>
      <c r="E35" s="116">
        <v>18252</v>
      </c>
      <c r="F35" s="116">
        <v>15764</v>
      </c>
      <c r="G35" s="116">
        <v>14240</v>
      </c>
      <c r="H35" s="116">
        <v>13696</v>
      </c>
      <c r="I35" s="116">
        <v>13207</v>
      </c>
      <c r="J35" s="116">
        <v>13072</v>
      </c>
      <c r="K35" s="116">
        <v>12325</v>
      </c>
      <c r="L35" s="116">
        <v>13137</v>
      </c>
      <c r="M35" s="116">
        <v>14310</v>
      </c>
      <c r="N35" s="508"/>
      <c r="O35" s="477"/>
    </row>
    <row r="36" spans="1:15" s="479" customFormat="1" ht="21.75" customHeight="1">
      <c r="A36" s="477"/>
      <c r="B36" s="478"/>
      <c r="C36" s="1721" t="s">
        <v>148</v>
      </c>
      <c r="D36" s="1721"/>
      <c r="E36" s="116">
        <v>50938</v>
      </c>
      <c r="F36" s="116">
        <v>49912</v>
      </c>
      <c r="G36" s="116">
        <v>49436</v>
      </c>
      <c r="H36" s="116">
        <v>48259</v>
      </c>
      <c r="I36" s="116">
        <v>46853</v>
      </c>
      <c r="J36" s="116">
        <v>46681</v>
      </c>
      <c r="K36" s="116">
        <v>46535</v>
      </c>
      <c r="L36" s="116">
        <v>46092</v>
      </c>
      <c r="M36" s="116">
        <v>46048</v>
      </c>
      <c r="N36" s="508"/>
      <c r="O36" s="477"/>
    </row>
    <row r="37" spans="1:15" s="479" customFormat="1" ht="20.25" customHeight="1">
      <c r="A37" s="477"/>
      <c r="B37" s="478"/>
      <c r="C37" s="1721" t="s">
        <v>149</v>
      </c>
      <c r="D37" s="1721"/>
      <c r="E37" s="116">
        <v>42</v>
      </c>
      <c r="F37" s="116">
        <v>37</v>
      </c>
      <c r="G37" s="116">
        <v>35</v>
      </c>
      <c r="H37" s="116">
        <v>34</v>
      </c>
      <c r="I37" s="116">
        <v>35</v>
      </c>
      <c r="J37" s="116">
        <v>35</v>
      </c>
      <c r="K37" s="116">
        <v>39</v>
      </c>
      <c r="L37" s="116">
        <v>37</v>
      </c>
      <c r="M37" s="116">
        <v>36</v>
      </c>
      <c r="N37" s="508"/>
      <c r="O37" s="477"/>
    </row>
    <row r="38" spans="1:15" ht="15" customHeight="1">
      <c r="A38" s="465"/>
      <c r="B38" s="475"/>
      <c r="C38" s="1720" t="s">
        <v>367</v>
      </c>
      <c r="D38" s="1720"/>
      <c r="E38" s="505"/>
      <c r="F38" s="505"/>
      <c r="G38" s="505"/>
      <c r="H38" s="505"/>
      <c r="I38" s="505"/>
      <c r="J38" s="505"/>
      <c r="K38" s="505"/>
      <c r="L38" s="505"/>
      <c r="M38" s="505"/>
      <c r="N38" s="476"/>
      <c r="O38" s="465"/>
    </row>
    <row r="39" spans="1:15" ht="10.5" customHeight="1">
      <c r="A39" s="465"/>
      <c r="B39" s="475"/>
      <c r="C39" s="128" t="s">
        <v>62</v>
      </c>
      <c r="D39" s="175"/>
      <c r="E39" s="509">
        <v>21490</v>
      </c>
      <c r="F39" s="509">
        <v>20725</v>
      </c>
      <c r="G39" s="509">
        <v>19901</v>
      </c>
      <c r="H39" s="509">
        <v>19821</v>
      </c>
      <c r="I39" s="509">
        <v>19542</v>
      </c>
      <c r="J39" s="509">
        <v>19758</v>
      </c>
      <c r="K39" s="509">
        <v>18618</v>
      </c>
      <c r="L39" s="509">
        <v>18307</v>
      </c>
      <c r="M39" s="509">
        <v>18132</v>
      </c>
      <c r="N39" s="476"/>
      <c r="O39" s="465">
        <v>24716</v>
      </c>
    </row>
    <row r="40" spans="1:15" ht="10.5" customHeight="1">
      <c r="A40" s="465"/>
      <c r="B40" s="475"/>
      <c r="C40" s="128" t="s">
        <v>55</v>
      </c>
      <c r="D40" s="175"/>
      <c r="E40" s="509">
        <v>4694</v>
      </c>
      <c r="F40" s="509">
        <v>4418</v>
      </c>
      <c r="G40" s="509">
        <v>4090</v>
      </c>
      <c r="H40" s="509">
        <v>4031</v>
      </c>
      <c r="I40" s="509">
        <v>4012</v>
      </c>
      <c r="J40" s="509">
        <v>4120</v>
      </c>
      <c r="K40" s="509">
        <v>4146</v>
      </c>
      <c r="L40" s="509">
        <v>4228</v>
      </c>
      <c r="M40" s="509">
        <v>4209</v>
      </c>
      <c r="N40" s="476"/>
      <c r="O40" s="465">
        <v>5505</v>
      </c>
    </row>
    <row r="41" spans="1:15" ht="10.5" customHeight="1">
      <c r="A41" s="465"/>
      <c r="B41" s="475"/>
      <c r="C41" s="128" t="s">
        <v>64</v>
      </c>
      <c r="D41" s="175"/>
      <c r="E41" s="509">
        <v>29564</v>
      </c>
      <c r="F41" s="509">
        <v>28496</v>
      </c>
      <c r="G41" s="509">
        <v>27475</v>
      </c>
      <c r="H41" s="509">
        <v>26951</v>
      </c>
      <c r="I41" s="509">
        <v>27092</v>
      </c>
      <c r="J41" s="509">
        <v>27739</v>
      </c>
      <c r="K41" s="509">
        <v>26328</v>
      </c>
      <c r="L41" s="509">
        <v>25124</v>
      </c>
      <c r="M41" s="509">
        <v>24757</v>
      </c>
      <c r="N41" s="476"/>
      <c r="O41" s="465">
        <v>35834</v>
      </c>
    </row>
    <row r="42" spans="1:15" ht="10.5" customHeight="1">
      <c r="A42" s="465"/>
      <c r="B42" s="475"/>
      <c r="C42" s="128" t="s">
        <v>66</v>
      </c>
      <c r="D42" s="175"/>
      <c r="E42" s="509">
        <v>3057</v>
      </c>
      <c r="F42" s="509">
        <v>2948</v>
      </c>
      <c r="G42" s="509">
        <v>2781</v>
      </c>
      <c r="H42" s="509">
        <v>2756</v>
      </c>
      <c r="I42" s="509">
        <v>2844</v>
      </c>
      <c r="J42" s="509">
        <v>3021</v>
      </c>
      <c r="K42" s="509">
        <v>2781</v>
      </c>
      <c r="L42" s="509">
        <v>2715</v>
      </c>
      <c r="M42" s="509">
        <v>2691</v>
      </c>
      <c r="N42" s="476"/>
      <c r="O42" s="465">
        <v>3304</v>
      </c>
    </row>
    <row r="43" spans="1:15" ht="10.5" customHeight="1">
      <c r="A43" s="465"/>
      <c r="B43" s="475"/>
      <c r="C43" s="128" t="s">
        <v>75</v>
      </c>
      <c r="D43" s="175"/>
      <c r="E43" s="509">
        <v>5632</v>
      </c>
      <c r="F43" s="509">
        <v>5491</v>
      </c>
      <c r="G43" s="509">
        <v>5340</v>
      </c>
      <c r="H43" s="509">
        <v>5320</v>
      </c>
      <c r="I43" s="509">
        <v>5393</v>
      </c>
      <c r="J43" s="509">
        <v>5290</v>
      </c>
      <c r="K43" s="509">
        <v>4990</v>
      </c>
      <c r="L43" s="509">
        <v>4873</v>
      </c>
      <c r="M43" s="509">
        <v>4788</v>
      </c>
      <c r="N43" s="476"/>
      <c r="O43" s="465">
        <v>6334</v>
      </c>
    </row>
    <row r="44" spans="1:15" ht="10.5" customHeight="1">
      <c r="A44" s="465"/>
      <c r="B44" s="475"/>
      <c r="C44" s="128" t="s">
        <v>61</v>
      </c>
      <c r="D44" s="175"/>
      <c r="E44" s="509">
        <v>12012</v>
      </c>
      <c r="F44" s="509">
        <v>11473</v>
      </c>
      <c r="G44" s="509">
        <v>11012</v>
      </c>
      <c r="H44" s="509">
        <v>10738</v>
      </c>
      <c r="I44" s="509">
        <v>10473</v>
      </c>
      <c r="J44" s="509">
        <v>10546</v>
      </c>
      <c r="K44" s="509">
        <v>10254</v>
      </c>
      <c r="L44" s="509">
        <v>9876</v>
      </c>
      <c r="M44" s="509">
        <v>9919</v>
      </c>
      <c r="N44" s="476"/>
      <c r="O44" s="465">
        <v>14052</v>
      </c>
    </row>
    <row r="45" spans="1:15" ht="10.5" customHeight="1">
      <c r="A45" s="465"/>
      <c r="B45" s="475"/>
      <c r="C45" s="128" t="s">
        <v>56</v>
      </c>
      <c r="D45" s="175"/>
      <c r="E45" s="509">
        <v>5169</v>
      </c>
      <c r="F45" s="509">
        <v>4892</v>
      </c>
      <c r="G45" s="509">
        <v>4625</v>
      </c>
      <c r="H45" s="509">
        <v>4715</v>
      </c>
      <c r="I45" s="509">
        <v>4799</v>
      </c>
      <c r="J45" s="509">
        <v>4829</v>
      </c>
      <c r="K45" s="509">
        <v>4831</v>
      </c>
      <c r="L45" s="509">
        <v>4828</v>
      </c>
      <c r="M45" s="509">
        <v>4525</v>
      </c>
      <c r="N45" s="476"/>
      <c r="O45" s="465">
        <v>5973</v>
      </c>
    </row>
    <row r="46" spans="1:15" ht="10.5" customHeight="1">
      <c r="A46" s="465"/>
      <c r="B46" s="475"/>
      <c r="C46" s="128" t="s">
        <v>74</v>
      </c>
      <c r="D46" s="175"/>
      <c r="E46" s="509">
        <v>20079</v>
      </c>
      <c r="F46" s="509">
        <v>16823</v>
      </c>
      <c r="G46" s="509">
        <v>14553</v>
      </c>
      <c r="H46" s="509">
        <v>13151</v>
      </c>
      <c r="I46" s="509">
        <v>12385</v>
      </c>
      <c r="J46" s="509">
        <v>12822</v>
      </c>
      <c r="K46" s="509">
        <v>13387</v>
      </c>
      <c r="L46" s="509">
        <v>15900</v>
      </c>
      <c r="M46" s="509">
        <v>19591</v>
      </c>
      <c r="N46" s="476"/>
      <c r="O46" s="465">
        <v>26102</v>
      </c>
    </row>
    <row r="47" spans="1:15" ht="10.5" customHeight="1">
      <c r="A47" s="465"/>
      <c r="B47" s="475"/>
      <c r="C47" s="128" t="s">
        <v>76</v>
      </c>
      <c r="D47" s="175"/>
      <c r="E47" s="509">
        <v>3762</v>
      </c>
      <c r="F47" s="509">
        <v>3656</v>
      </c>
      <c r="G47" s="509">
        <v>3516</v>
      </c>
      <c r="H47" s="509">
        <v>3494</v>
      </c>
      <c r="I47" s="509">
        <v>3509</v>
      </c>
      <c r="J47" s="509">
        <v>3632</v>
      </c>
      <c r="K47" s="509">
        <v>3499</v>
      </c>
      <c r="L47" s="509">
        <v>3481</v>
      </c>
      <c r="M47" s="509">
        <v>3462</v>
      </c>
      <c r="N47" s="476"/>
      <c r="O47" s="465">
        <v>4393</v>
      </c>
    </row>
    <row r="48" spans="1:15" ht="10.5" customHeight="1">
      <c r="A48" s="465"/>
      <c r="B48" s="475"/>
      <c r="C48" s="128" t="s">
        <v>60</v>
      </c>
      <c r="D48" s="175"/>
      <c r="E48" s="509">
        <v>13559</v>
      </c>
      <c r="F48" s="509">
        <v>12887</v>
      </c>
      <c r="G48" s="509">
        <v>12274</v>
      </c>
      <c r="H48" s="509">
        <v>12039</v>
      </c>
      <c r="I48" s="509">
        <v>11506</v>
      </c>
      <c r="J48" s="509">
        <v>11657</v>
      </c>
      <c r="K48" s="509">
        <v>11039</v>
      </c>
      <c r="L48" s="509">
        <v>10941</v>
      </c>
      <c r="M48" s="509">
        <v>10781</v>
      </c>
      <c r="N48" s="476"/>
      <c r="O48" s="465">
        <v>16923</v>
      </c>
    </row>
    <row r="49" spans="1:15" ht="10.5" customHeight="1">
      <c r="A49" s="465"/>
      <c r="B49" s="475"/>
      <c r="C49" s="128" t="s">
        <v>59</v>
      </c>
      <c r="D49" s="175"/>
      <c r="E49" s="509">
        <v>71166</v>
      </c>
      <c r="F49" s="509">
        <v>68870</v>
      </c>
      <c r="G49" s="509">
        <v>67421</v>
      </c>
      <c r="H49" s="509">
        <v>66291</v>
      </c>
      <c r="I49" s="509">
        <v>64778</v>
      </c>
      <c r="J49" s="509">
        <v>65118</v>
      </c>
      <c r="K49" s="509">
        <v>62809</v>
      </c>
      <c r="L49" s="509">
        <v>61039</v>
      </c>
      <c r="M49" s="509">
        <v>59650</v>
      </c>
      <c r="N49" s="476"/>
      <c r="O49" s="465">
        <v>81201</v>
      </c>
    </row>
    <row r="50" spans="1:15" ht="10.5" customHeight="1">
      <c r="A50" s="465"/>
      <c r="B50" s="475"/>
      <c r="C50" s="128" t="s">
        <v>57</v>
      </c>
      <c r="D50" s="175"/>
      <c r="E50" s="509">
        <v>3562</v>
      </c>
      <c r="F50" s="509">
        <v>3379</v>
      </c>
      <c r="G50" s="509">
        <v>3217</v>
      </c>
      <c r="H50" s="509">
        <v>3224</v>
      </c>
      <c r="I50" s="509">
        <v>3276</v>
      </c>
      <c r="J50" s="509">
        <v>3415</v>
      </c>
      <c r="K50" s="509">
        <v>3423</v>
      </c>
      <c r="L50" s="509">
        <v>3306</v>
      </c>
      <c r="M50" s="509">
        <v>3271</v>
      </c>
      <c r="N50" s="476"/>
      <c r="O50" s="465">
        <v>4403</v>
      </c>
    </row>
    <row r="51" spans="1:15" ht="10.5" customHeight="1">
      <c r="A51" s="465"/>
      <c r="B51" s="475"/>
      <c r="C51" s="128" t="s">
        <v>63</v>
      </c>
      <c r="D51" s="175"/>
      <c r="E51" s="509">
        <v>76769</v>
      </c>
      <c r="F51" s="509">
        <v>74437</v>
      </c>
      <c r="G51" s="509">
        <v>72011</v>
      </c>
      <c r="H51" s="509">
        <v>72276</v>
      </c>
      <c r="I51" s="509">
        <v>71363</v>
      </c>
      <c r="J51" s="509">
        <v>72313</v>
      </c>
      <c r="K51" s="509">
        <v>68164</v>
      </c>
      <c r="L51" s="509">
        <v>65730</v>
      </c>
      <c r="M51" s="509">
        <v>64283</v>
      </c>
      <c r="N51" s="476"/>
      <c r="O51" s="465">
        <v>88638</v>
      </c>
    </row>
    <row r="52" spans="1:15" ht="10.5" customHeight="1">
      <c r="A52" s="465"/>
      <c r="B52" s="475"/>
      <c r="C52" s="128" t="s">
        <v>79</v>
      </c>
      <c r="D52" s="175"/>
      <c r="E52" s="509">
        <v>14971</v>
      </c>
      <c r="F52" s="509">
        <v>14132</v>
      </c>
      <c r="G52" s="509">
        <v>13393</v>
      </c>
      <c r="H52" s="509">
        <v>12907</v>
      </c>
      <c r="I52" s="509">
        <v>12868</v>
      </c>
      <c r="J52" s="509">
        <v>12837</v>
      </c>
      <c r="K52" s="509">
        <v>12468</v>
      </c>
      <c r="L52" s="509">
        <v>12477</v>
      </c>
      <c r="M52" s="509">
        <v>12274</v>
      </c>
      <c r="N52" s="476"/>
      <c r="O52" s="465">
        <v>18640</v>
      </c>
    </row>
    <row r="53" spans="1:15" ht="10.5" customHeight="1">
      <c r="A53" s="465"/>
      <c r="B53" s="475"/>
      <c r="C53" s="128" t="s">
        <v>58</v>
      </c>
      <c r="D53" s="175"/>
      <c r="E53" s="509">
        <v>30778</v>
      </c>
      <c r="F53" s="509">
        <v>30150</v>
      </c>
      <c r="G53" s="509">
        <v>29269</v>
      </c>
      <c r="H53" s="509">
        <v>28605</v>
      </c>
      <c r="I53" s="509">
        <v>28404</v>
      </c>
      <c r="J53" s="509">
        <v>28567</v>
      </c>
      <c r="K53" s="509">
        <v>27088</v>
      </c>
      <c r="L53" s="509">
        <v>26494</v>
      </c>
      <c r="M53" s="509">
        <v>26113</v>
      </c>
      <c r="N53" s="476"/>
      <c r="O53" s="465">
        <v>35533</v>
      </c>
    </row>
    <row r="54" spans="1:15" ht="10.5" customHeight="1">
      <c r="A54" s="465"/>
      <c r="B54" s="475"/>
      <c r="C54" s="128" t="s">
        <v>65</v>
      </c>
      <c r="D54" s="175"/>
      <c r="E54" s="509">
        <v>5966</v>
      </c>
      <c r="F54" s="509">
        <v>5713</v>
      </c>
      <c r="G54" s="509">
        <v>5558</v>
      </c>
      <c r="H54" s="509">
        <v>5418</v>
      </c>
      <c r="I54" s="509">
        <v>5505</v>
      </c>
      <c r="J54" s="509">
        <v>5560</v>
      </c>
      <c r="K54" s="509">
        <v>5294</v>
      </c>
      <c r="L54" s="509">
        <v>5129</v>
      </c>
      <c r="M54" s="509">
        <v>5092</v>
      </c>
      <c r="N54" s="476"/>
      <c r="O54" s="465">
        <v>6979</v>
      </c>
    </row>
    <row r="55" spans="1:15" ht="10.5" customHeight="1">
      <c r="A55" s="465"/>
      <c r="B55" s="475"/>
      <c r="C55" s="128" t="s">
        <v>67</v>
      </c>
      <c r="D55" s="175"/>
      <c r="E55" s="509">
        <v>4944</v>
      </c>
      <c r="F55" s="509">
        <v>4756</v>
      </c>
      <c r="G55" s="509">
        <v>4530</v>
      </c>
      <c r="H55" s="509">
        <v>4616</v>
      </c>
      <c r="I55" s="509">
        <v>4614</v>
      </c>
      <c r="J55" s="509">
        <v>4804</v>
      </c>
      <c r="K55" s="509">
        <v>4488</v>
      </c>
      <c r="L55" s="509">
        <v>4351</v>
      </c>
      <c r="M55" s="509">
        <v>4316</v>
      </c>
      <c r="N55" s="476"/>
      <c r="O55" s="465">
        <v>5622</v>
      </c>
    </row>
    <row r="56" spans="1:15" ht="10.5" customHeight="1">
      <c r="A56" s="465"/>
      <c r="B56" s="475"/>
      <c r="C56" s="128" t="s">
        <v>77</v>
      </c>
      <c r="D56" s="175"/>
      <c r="E56" s="509">
        <v>10519</v>
      </c>
      <c r="F56" s="509">
        <v>10149</v>
      </c>
      <c r="G56" s="509">
        <v>9795</v>
      </c>
      <c r="H56" s="509">
        <v>9756</v>
      </c>
      <c r="I56" s="509">
        <v>9917</v>
      </c>
      <c r="J56" s="509">
        <v>10389</v>
      </c>
      <c r="K56" s="509">
        <v>9763</v>
      </c>
      <c r="L56" s="509">
        <v>9509</v>
      </c>
      <c r="M56" s="509">
        <v>9535</v>
      </c>
      <c r="N56" s="476"/>
      <c r="O56" s="465">
        <v>12225</v>
      </c>
    </row>
    <row r="57" spans="1:15" ht="10.5" customHeight="1">
      <c r="A57" s="465"/>
      <c r="B57" s="475"/>
      <c r="C57" s="128" t="s">
        <v>132</v>
      </c>
      <c r="D57" s="175"/>
      <c r="E57" s="509">
        <v>8538</v>
      </c>
      <c r="F57" s="509">
        <v>8203</v>
      </c>
      <c r="G57" s="509">
        <v>7905</v>
      </c>
      <c r="H57" s="509">
        <v>7722</v>
      </c>
      <c r="I57" s="509">
        <v>7567</v>
      </c>
      <c r="J57" s="509">
        <v>7679</v>
      </c>
      <c r="K57" s="509">
        <v>7530</v>
      </c>
      <c r="L57" s="509">
        <v>7577</v>
      </c>
      <c r="M57" s="509">
        <v>7786</v>
      </c>
      <c r="N57" s="476"/>
      <c r="O57" s="465">
        <v>8291</v>
      </c>
    </row>
    <row r="58" spans="1:15" ht="10.5" customHeight="1">
      <c r="A58" s="465"/>
      <c r="B58" s="475"/>
      <c r="C58" s="128" t="s">
        <v>133</v>
      </c>
      <c r="D58" s="175"/>
      <c r="E58" s="509">
        <v>10259</v>
      </c>
      <c r="F58" s="509">
        <v>9810</v>
      </c>
      <c r="G58" s="509">
        <v>9563</v>
      </c>
      <c r="H58" s="509">
        <v>9234</v>
      </c>
      <c r="I58" s="509">
        <v>8986</v>
      </c>
      <c r="J58" s="509">
        <v>9099</v>
      </c>
      <c r="K58" s="509">
        <v>8779</v>
      </c>
      <c r="L58" s="509">
        <v>9175</v>
      </c>
      <c r="M58" s="509">
        <v>9291</v>
      </c>
      <c r="N58" s="476"/>
      <c r="O58" s="465">
        <v>12043</v>
      </c>
    </row>
    <row r="59" spans="1:15" s="507" customFormat="1" ht="15" customHeight="1">
      <c r="A59" s="503"/>
      <c r="B59" s="504"/>
      <c r="C59" s="796" t="s">
        <v>150</v>
      </c>
      <c r="D59" s="796"/>
      <c r="E59" s="505"/>
      <c r="F59" s="505"/>
      <c r="G59" s="505"/>
      <c r="H59" s="505"/>
      <c r="I59" s="505"/>
      <c r="J59" s="505"/>
      <c r="K59" s="505"/>
      <c r="L59" s="505"/>
      <c r="M59" s="505"/>
      <c r="N59" s="506"/>
      <c r="O59" s="503"/>
    </row>
    <row r="60" spans="1:15" s="479" customFormat="1" ht="13.5" customHeight="1">
      <c r="A60" s="477"/>
      <c r="B60" s="478"/>
      <c r="C60" s="1721" t="s">
        <v>151</v>
      </c>
      <c r="D60" s="1721"/>
      <c r="E60" s="510">
        <v>465.06</v>
      </c>
      <c r="F60" s="510">
        <v>464.55</v>
      </c>
      <c r="G60" s="510">
        <v>464.61</v>
      </c>
      <c r="H60" s="510">
        <v>463.53</v>
      </c>
      <c r="I60" s="510">
        <v>465.95</v>
      </c>
      <c r="J60" s="510">
        <v>467.72</v>
      </c>
      <c r="K60" s="510">
        <v>466.22</v>
      </c>
      <c r="L60" s="510">
        <v>461.75</v>
      </c>
      <c r="M60" s="510">
        <v>462.61</v>
      </c>
      <c r="N60" s="508"/>
      <c r="O60" s="477">
        <v>491.25</v>
      </c>
    </row>
    <row r="61" spans="1:15" ht="9.75" customHeight="1">
      <c r="A61" s="465"/>
      <c r="B61" s="475"/>
      <c r="C61" s="1718" t="s">
        <v>656</v>
      </c>
      <c r="D61" s="1718"/>
      <c r="E61" s="1718"/>
      <c r="F61" s="1718"/>
      <c r="G61" s="1718"/>
      <c r="H61" s="1718"/>
      <c r="I61" s="1718"/>
      <c r="J61" s="1718"/>
      <c r="K61" s="1718"/>
      <c r="L61" s="1718"/>
      <c r="M61" s="1718"/>
      <c r="N61" s="476"/>
      <c r="O61" s="465"/>
    </row>
    <row r="62" spans="1:15" ht="9" customHeight="1" thickBot="1">
      <c r="A62" s="465"/>
      <c r="B62" s="475"/>
      <c r="C62" s="418"/>
      <c r="D62" s="418"/>
      <c r="E62" s="418"/>
      <c r="F62" s="418"/>
      <c r="G62" s="418"/>
      <c r="H62" s="418"/>
      <c r="I62" s="418"/>
      <c r="J62" s="418"/>
      <c r="K62" s="418"/>
      <c r="L62" s="418"/>
      <c r="M62" s="418"/>
      <c r="N62" s="476"/>
      <c r="O62" s="465"/>
    </row>
    <row r="63" spans="1:15" ht="13.5" customHeight="1" thickBot="1">
      <c r="A63" s="465"/>
      <c r="B63" s="475"/>
      <c r="C63" s="1699" t="s">
        <v>22</v>
      </c>
      <c r="D63" s="1700"/>
      <c r="E63" s="1700"/>
      <c r="F63" s="1700"/>
      <c r="G63" s="1700"/>
      <c r="H63" s="1700"/>
      <c r="I63" s="1700"/>
      <c r="J63" s="1700"/>
      <c r="K63" s="1700"/>
      <c r="L63" s="1700"/>
      <c r="M63" s="1701"/>
      <c r="N63" s="476"/>
      <c r="O63" s="465"/>
    </row>
    <row r="64" spans="1:15" ht="9.75" customHeight="1">
      <c r="A64" s="465"/>
      <c r="B64" s="475"/>
      <c r="C64" s="122" t="s">
        <v>78</v>
      </c>
      <c r="D64" s="494"/>
      <c r="E64" s="512"/>
      <c r="F64" s="512"/>
      <c r="G64" s="512"/>
      <c r="H64" s="512"/>
      <c r="I64" s="512"/>
      <c r="J64" s="512"/>
      <c r="K64" s="512"/>
      <c r="L64" s="512"/>
      <c r="M64" s="512"/>
      <c r="N64" s="476"/>
      <c r="O64" s="465"/>
    </row>
    <row r="65" spans="1:15" ht="13.5" customHeight="1">
      <c r="A65" s="465"/>
      <c r="B65" s="475"/>
      <c r="C65" s="1717" t="s">
        <v>147</v>
      </c>
      <c r="D65" s="1717"/>
      <c r="E65" s="505">
        <f t="shared" ref="E65:L65" si="0">+E66+E67</f>
        <v>108380</v>
      </c>
      <c r="F65" s="505">
        <f t="shared" si="0"/>
        <v>87475</v>
      </c>
      <c r="G65" s="505">
        <f t="shared" si="0"/>
        <v>94736</v>
      </c>
      <c r="H65" s="505">
        <f t="shared" si="0"/>
        <v>104981</v>
      </c>
      <c r="I65" s="505">
        <f t="shared" si="0"/>
        <v>91098</v>
      </c>
      <c r="J65" s="505">
        <f t="shared" si="0"/>
        <v>99731</v>
      </c>
      <c r="K65" s="505">
        <f t="shared" si="0"/>
        <v>100923</v>
      </c>
      <c r="L65" s="505">
        <f t="shared" si="0"/>
        <v>103054</v>
      </c>
      <c r="M65" s="505">
        <f t="shared" ref="M65" si="1">+M66+M67</f>
        <v>109810</v>
      </c>
      <c r="N65" s="476"/>
      <c r="O65" s="465"/>
    </row>
    <row r="66" spans="1:15" ht="11.25" customHeight="1">
      <c r="A66" s="465"/>
      <c r="B66" s="475"/>
      <c r="C66" s="128" t="s">
        <v>72</v>
      </c>
      <c r="D66" s="794"/>
      <c r="E66" s="509">
        <v>42900</v>
      </c>
      <c r="F66" s="509">
        <v>35001</v>
      </c>
      <c r="G66" s="509">
        <v>37591</v>
      </c>
      <c r="H66" s="509">
        <v>41709</v>
      </c>
      <c r="I66" s="509">
        <v>36516</v>
      </c>
      <c r="J66" s="509">
        <v>40293</v>
      </c>
      <c r="K66" s="509">
        <v>39845</v>
      </c>
      <c r="L66" s="509">
        <v>40632</v>
      </c>
      <c r="M66" s="509">
        <v>43461</v>
      </c>
      <c r="N66" s="476"/>
      <c r="O66" s="465"/>
    </row>
    <row r="67" spans="1:15" ht="11.25" customHeight="1">
      <c r="A67" s="465"/>
      <c r="B67" s="475"/>
      <c r="C67" s="128" t="s">
        <v>71</v>
      </c>
      <c r="D67" s="794"/>
      <c r="E67" s="509">
        <v>65480</v>
      </c>
      <c r="F67" s="509">
        <v>52474</v>
      </c>
      <c r="G67" s="509">
        <v>57145</v>
      </c>
      <c r="H67" s="509">
        <v>63272</v>
      </c>
      <c r="I67" s="509">
        <v>54582</v>
      </c>
      <c r="J67" s="509">
        <v>59438</v>
      </c>
      <c r="K67" s="509">
        <v>61078</v>
      </c>
      <c r="L67" s="509">
        <v>62422</v>
      </c>
      <c r="M67" s="509">
        <v>66349</v>
      </c>
      <c r="N67" s="476"/>
      <c r="O67" s="465">
        <v>58328</v>
      </c>
    </row>
    <row r="68" spans="1:15" s="507" customFormat="1" ht="12" customHeight="1">
      <c r="A68" s="503"/>
      <c r="B68" s="504"/>
      <c r="C68" s="1718" t="s">
        <v>653</v>
      </c>
      <c r="D68" s="1718"/>
      <c r="E68" s="1718"/>
      <c r="F68" s="1718"/>
      <c r="G68" s="1718"/>
      <c r="H68" s="1718"/>
      <c r="I68" s="1718" t="s">
        <v>486</v>
      </c>
      <c r="J68" s="1718"/>
      <c r="K68" s="1718"/>
      <c r="L68" s="1718"/>
      <c r="M68" s="1718"/>
      <c r="N68" s="476"/>
      <c r="O68" s="503"/>
    </row>
    <row r="69" spans="1:15" ht="13.5" customHeight="1">
      <c r="A69" s="465"/>
      <c r="B69" s="475"/>
      <c r="C69" s="513" t="s">
        <v>407</v>
      </c>
      <c r="D69" s="123"/>
      <c r="E69" s="123"/>
      <c r="F69" s="123"/>
      <c r="G69" s="891" t="s">
        <v>136</v>
      </c>
      <c r="H69" s="123"/>
      <c r="I69" s="123"/>
      <c r="J69" s="123"/>
      <c r="K69" s="123"/>
      <c r="L69" s="123"/>
      <c r="M69" s="123"/>
      <c r="N69" s="476"/>
      <c r="O69" s="465"/>
    </row>
    <row r="70" spans="1:15" ht="9" customHeight="1">
      <c r="A70" s="465"/>
      <c r="B70" s="475"/>
      <c r="C70" s="1722" t="s">
        <v>248</v>
      </c>
      <c r="D70" s="1722"/>
      <c r="E70" s="1722"/>
      <c r="F70" s="1722"/>
      <c r="G70" s="1722"/>
      <c r="H70" s="1722"/>
      <c r="I70" s="1722"/>
      <c r="J70" s="1722"/>
      <c r="K70" s="1722"/>
      <c r="L70" s="1722"/>
      <c r="M70" s="1722"/>
      <c r="N70" s="476"/>
      <c r="O70" s="465"/>
    </row>
    <row r="71" spans="1:15" ht="9" customHeight="1">
      <c r="A71" s="465"/>
      <c r="B71" s="475"/>
      <c r="C71" s="924" t="s">
        <v>249</v>
      </c>
      <c r="D71" s="924"/>
      <c r="E71" s="924"/>
      <c r="F71" s="924"/>
      <c r="G71" s="924"/>
      <c r="H71" s="924"/>
      <c r="I71" s="924"/>
      <c r="K71" s="1722"/>
      <c r="L71" s="1722"/>
      <c r="M71" s="1722"/>
      <c r="N71" s="1723"/>
      <c r="O71" s="465"/>
    </row>
    <row r="72" spans="1:15" ht="13.5" customHeight="1">
      <c r="A72" s="465"/>
      <c r="B72" s="475"/>
      <c r="C72" s="465"/>
      <c r="D72" s="465"/>
      <c r="E72" s="472"/>
      <c r="F72" s="472"/>
      <c r="G72" s="472"/>
      <c r="H72" s="472"/>
      <c r="I72" s="472"/>
      <c r="J72" s="472"/>
      <c r="K72" s="1591">
        <v>42036</v>
      </c>
      <c r="L72" s="1591"/>
      <c r="M72" s="1591"/>
      <c r="N72" s="515">
        <v>19</v>
      </c>
      <c r="O72" s="472"/>
    </row>
    <row r="73" spans="1:15" ht="13.5" customHeight="1"/>
    <row r="76" spans="1:15" ht="4.5" customHeight="1"/>
    <row r="79" spans="1:15" ht="8.25" customHeight="1"/>
    <row r="81" spans="11:14" ht="9" customHeight="1">
      <c r="N81" s="481"/>
    </row>
    <row r="82" spans="11:14" ht="8.25" customHeight="1">
      <c r="K82" s="481"/>
      <c r="M82" s="1587"/>
      <c r="N82" s="1587"/>
    </row>
    <row r="83" spans="11:14" ht="9.75" customHeight="1"/>
  </sheetData>
  <mergeCells count="31">
    <mergeCell ref="M82:N82"/>
    <mergeCell ref="C63:M63"/>
    <mergeCell ref="C65:D65"/>
    <mergeCell ref="C70:M70"/>
    <mergeCell ref="K72:M72"/>
    <mergeCell ref="K71:N71"/>
    <mergeCell ref="C68:H68"/>
    <mergeCell ref="I68:M68"/>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E6:M6"/>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470" customWidth="1"/>
    <col min="2" max="2" width="2.5703125" style="470" customWidth="1"/>
    <col min="3" max="3" width="0.7109375" style="470" customWidth="1"/>
    <col min="4" max="4" width="31.7109375" style="470" customWidth="1"/>
    <col min="5" max="7" width="4.7109375" style="764" customWidth="1"/>
    <col min="8" max="11" width="4.7109375" style="653" customWidth="1"/>
    <col min="12" max="13" width="4.7109375" style="764" customWidth="1"/>
    <col min="14" max="15" width="4.7109375" style="653" customWidth="1"/>
    <col min="16" max="17" width="4.7109375" style="764" customWidth="1"/>
    <col min="18" max="18" width="2.42578125" style="798" customWidth="1"/>
    <col min="19" max="19" width="0.85546875" style="470" customWidth="1"/>
    <col min="20" max="16384" width="9.140625" style="470"/>
  </cols>
  <sheetData>
    <row r="1" spans="1:32" ht="13.5" customHeight="1">
      <c r="A1" s="465"/>
      <c r="B1" s="1413"/>
      <c r="C1" s="1413"/>
      <c r="E1" s="1725" t="s">
        <v>345</v>
      </c>
      <c r="F1" s="1725"/>
      <c r="G1" s="1725"/>
      <c r="H1" s="1725"/>
      <c r="I1" s="1725"/>
      <c r="J1" s="1725"/>
      <c r="K1" s="1725"/>
      <c r="L1" s="1725"/>
      <c r="M1" s="1725"/>
      <c r="N1" s="1725"/>
      <c r="O1" s="1725"/>
      <c r="P1" s="1725"/>
      <c r="Q1" s="1725"/>
      <c r="R1" s="800"/>
      <c r="S1" s="465"/>
    </row>
    <row r="2" spans="1:32" ht="6" customHeight="1">
      <c r="A2" s="465"/>
      <c r="B2" s="1414"/>
      <c r="C2" s="1415"/>
      <c r="D2" s="1415"/>
      <c r="E2" s="716"/>
      <c r="F2" s="716"/>
      <c r="G2" s="716"/>
      <c r="H2" s="717"/>
      <c r="I2" s="717"/>
      <c r="J2" s="717"/>
      <c r="K2" s="717"/>
      <c r="L2" s="716"/>
      <c r="M2" s="716"/>
      <c r="N2" s="717"/>
      <c r="O2" s="717"/>
      <c r="P2" s="716"/>
      <c r="Q2" s="716" t="s">
        <v>346</v>
      </c>
      <c r="R2" s="801"/>
      <c r="S2" s="475"/>
    </row>
    <row r="3" spans="1:32" ht="13.5" customHeight="1" thickBot="1">
      <c r="A3" s="465"/>
      <c r="B3" s="536"/>
      <c r="C3" s="475"/>
      <c r="D3" s="475"/>
      <c r="E3" s="718"/>
      <c r="F3" s="718"/>
      <c r="G3" s="718"/>
      <c r="H3" s="660"/>
      <c r="I3" s="660"/>
      <c r="J3" s="660"/>
      <c r="K3" s="660"/>
      <c r="L3" s="718"/>
      <c r="M3" s="718"/>
      <c r="N3" s="660"/>
      <c r="O3" s="660"/>
      <c r="P3" s="1726" t="s">
        <v>73</v>
      </c>
      <c r="Q3" s="1726"/>
      <c r="R3" s="802"/>
      <c r="S3" s="475"/>
    </row>
    <row r="4" spans="1:32" ht="13.5" customHeight="1" thickBot="1">
      <c r="A4" s="465"/>
      <c r="B4" s="536"/>
      <c r="C4" s="701" t="s">
        <v>423</v>
      </c>
      <c r="D4" s="719"/>
      <c r="E4" s="720"/>
      <c r="F4" s="720"/>
      <c r="G4" s="720"/>
      <c r="H4" s="720"/>
      <c r="I4" s="720"/>
      <c r="J4" s="720"/>
      <c r="K4" s="720"/>
      <c r="L4" s="720"/>
      <c r="M4" s="720"/>
      <c r="N4" s="720"/>
      <c r="O4" s="720"/>
      <c r="P4" s="720"/>
      <c r="Q4" s="721"/>
      <c r="R4" s="800"/>
      <c r="S4" s="117"/>
    </row>
    <row r="5" spans="1:32" s="495" customFormat="1" ht="4.5" customHeight="1">
      <c r="A5" s="465"/>
      <c r="B5" s="536"/>
      <c r="C5" s="722"/>
      <c r="D5" s="722"/>
      <c r="E5" s="723"/>
      <c r="F5" s="723"/>
      <c r="G5" s="723"/>
      <c r="H5" s="723"/>
      <c r="I5" s="723"/>
      <c r="J5" s="723"/>
      <c r="K5" s="723"/>
      <c r="L5" s="723"/>
      <c r="M5" s="723"/>
      <c r="N5" s="723"/>
      <c r="O5" s="723"/>
      <c r="P5" s="723"/>
      <c r="Q5" s="723"/>
      <c r="R5" s="800"/>
      <c r="S5" s="117"/>
      <c r="T5" s="470"/>
      <c r="U5" s="470"/>
      <c r="V5" s="470"/>
      <c r="W5" s="470"/>
      <c r="X5" s="470"/>
      <c r="Y5" s="470"/>
      <c r="Z5" s="470"/>
      <c r="AA5" s="470"/>
    </row>
    <row r="6" spans="1:32" s="495" customFormat="1" ht="13.5" customHeight="1">
      <c r="A6" s="465"/>
      <c r="B6" s="536"/>
      <c r="C6" s="722"/>
      <c r="D6" s="722"/>
      <c r="E6" s="1676">
        <v>2014</v>
      </c>
      <c r="F6" s="1676"/>
      <c r="G6" s="1676"/>
      <c r="H6" s="1676"/>
      <c r="I6" s="1676"/>
      <c r="J6" s="1676"/>
      <c r="K6" s="1676"/>
      <c r="L6" s="1676"/>
      <c r="M6" s="1676"/>
      <c r="N6" s="1676"/>
      <c r="O6" s="1676"/>
      <c r="P6" s="1676"/>
      <c r="Q6" s="1346">
        <v>2015</v>
      </c>
      <c r="R6" s="800"/>
      <c r="S6" s="117"/>
      <c r="T6" s="470"/>
      <c r="U6" s="470"/>
      <c r="V6" s="470"/>
      <c r="W6" s="470"/>
      <c r="X6" s="470"/>
      <c r="Y6" s="470"/>
      <c r="Z6" s="470"/>
      <c r="AA6" s="470"/>
    </row>
    <row r="7" spans="1:32" s="495" customFormat="1" ht="13.5" customHeight="1">
      <c r="A7" s="465"/>
      <c r="B7" s="536"/>
      <c r="C7" s="722"/>
      <c r="D7" s="722"/>
      <c r="E7" s="876" t="s">
        <v>93</v>
      </c>
      <c r="F7" s="876" t="s">
        <v>104</v>
      </c>
      <c r="G7" s="876" t="s">
        <v>103</v>
      </c>
      <c r="H7" s="876" t="s">
        <v>102</v>
      </c>
      <c r="I7" s="876" t="s">
        <v>101</v>
      </c>
      <c r="J7" s="876" t="s">
        <v>100</v>
      </c>
      <c r="K7" s="876" t="s">
        <v>99</v>
      </c>
      <c r="L7" s="876" t="s">
        <v>98</v>
      </c>
      <c r="M7" s="876" t="s">
        <v>97</v>
      </c>
      <c r="N7" s="876" t="s">
        <v>96</v>
      </c>
      <c r="O7" s="876" t="s">
        <v>95</v>
      </c>
      <c r="P7" s="876" t="s">
        <v>94</v>
      </c>
      <c r="Q7" s="876" t="s">
        <v>93</v>
      </c>
      <c r="R7" s="800"/>
      <c r="S7" s="483"/>
      <c r="T7" s="470"/>
      <c r="U7" s="470"/>
      <c r="V7" s="470"/>
      <c r="W7" s="470"/>
      <c r="X7" s="470"/>
      <c r="Y7" s="470"/>
      <c r="Z7" s="470"/>
      <c r="AA7" s="470"/>
    </row>
    <row r="8" spans="1:32" s="495" customFormat="1" ht="3.75" customHeight="1">
      <c r="A8" s="465"/>
      <c r="B8" s="536"/>
      <c r="C8" s="722"/>
      <c r="D8" s="722"/>
      <c r="E8" s="483"/>
      <c r="F8" s="483"/>
      <c r="G8" s="483"/>
      <c r="H8" s="483"/>
      <c r="I8" s="483"/>
      <c r="J8" s="483"/>
      <c r="K8" s="483"/>
      <c r="L8" s="483"/>
      <c r="M8" s="483"/>
      <c r="N8" s="483"/>
      <c r="O8" s="483"/>
      <c r="P8" s="483"/>
      <c r="Q8" s="483"/>
      <c r="R8" s="800"/>
      <c r="S8" s="483"/>
      <c r="T8" s="470"/>
      <c r="U8" s="470"/>
      <c r="V8" s="470"/>
      <c r="W8" s="470"/>
      <c r="X8" s="470"/>
      <c r="Y8" s="470"/>
      <c r="Z8" s="470"/>
      <c r="AA8" s="470"/>
    </row>
    <row r="9" spans="1:32" s="726" customFormat="1" ht="15" customHeight="1">
      <c r="A9" s="724"/>
      <c r="B9" s="566"/>
      <c r="C9" s="1412" t="s">
        <v>327</v>
      </c>
      <c r="D9" s="1412"/>
      <c r="E9" s="413">
        <v>-0.71635868422740867</v>
      </c>
      <c r="F9" s="413">
        <v>-0.47650179366368167</v>
      </c>
      <c r="G9" s="413">
        <v>-0.21545339469528635</v>
      </c>
      <c r="H9" s="413">
        <v>-5.6124557033427128E-2</v>
      </c>
      <c r="I9" s="413">
        <v>0.17537428637695238</v>
      </c>
      <c r="J9" s="413">
        <v>0.40424006670875934</v>
      </c>
      <c r="K9" s="413">
        <v>0.59128128279305592</v>
      </c>
      <c r="L9" s="413">
        <v>0.65488401093041804</v>
      </c>
      <c r="M9" s="413">
        <v>0.59104323124622382</v>
      </c>
      <c r="N9" s="413">
        <v>0.61154958813520022</v>
      </c>
      <c r="O9" s="413">
        <v>0.42742924158442763</v>
      </c>
      <c r="P9" s="413">
        <v>0.22409834574380755</v>
      </c>
      <c r="Q9" s="413">
        <v>0.31130099781803766</v>
      </c>
      <c r="R9" s="803"/>
      <c r="S9" s="452"/>
      <c r="T9" s="872"/>
      <c r="U9" s="872"/>
      <c r="V9" s="872"/>
      <c r="W9" s="872"/>
      <c r="X9" s="872"/>
      <c r="Y9" s="872"/>
      <c r="Z9" s="872"/>
      <c r="AA9" s="872"/>
      <c r="AB9" s="872"/>
      <c r="AC9" s="872"/>
      <c r="AD9" s="872"/>
      <c r="AE9" s="872"/>
      <c r="AF9" s="872"/>
    </row>
    <row r="10" spans="1:32" s="726" customFormat="1" ht="16.5" customHeight="1">
      <c r="A10" s="724"/>
      <c r="B10" s="566"/>
      <c r="C10" s="1412" t="s">
        <v>328</v>
      </c>
      <c r="D10" s="267"/>
      <c r="E10" s="727"/>
      <c r="F10" s="727"/>
      <c r="G10" s="727"/>
      <c r="H10" s="727"/>
      <c r="I10" s="727"/>
      <c r="J10" s="727"/>
      <c r="K10" s="727"/>
      <c r="L10" s="727"/>
      <c r="M10" s="727"/>
      <c r="N10" s="727"/>
      <c r="O10" s="727"/>
      <c r="P10" s="727"/>
      <c r="Q10" s="727"/>
      <c r="R10" s="804"/>
      <c r="S10" s="452"/>
      <c r="T10" s="1464"/>
      <c r="U10" s="1464"/>
      <c r="AA10" s="725"/>
    </row>
    <row r="11" spans="1:32" s="495" customFormat="1" ht="11.25" customHeight="1">
      <c r="A11" s="465"/>
      <c r="B11" s="536"/>
      <c r="C11" s="475"/>
      <c r="D11" s="128" t="s">
        <v>152</v>
      </c>
      <c r="E11" s="728">
        <v>-8.8408497201888867</v>
      </c>
      <c r="F11" s="728">
        <v>-8.5182692304666663</v>
      </c>
      <c r="G11" s="728">
        <v>-8.1771397255777778</v>
      </c>
      <c r="H11" s="728">
        <v>-7.9984465381111107</v>
      </c>
      <c r="I11" s="728">
        <v>-7.70275144621111</v>
      </c>
      <c r="J11" s="728">
        <v>-8.4165684898777773</v>
      </c>
      <c r="K11" s="728">
        <v>-8.3055123319666659</v>
      </c>
      <c r="L11" s="728">
        <v>-7.6437313030777778</v>
      </c>
      <c r="M11" s="728">
        <v>-6.5483811084555557</v>
      </c>
      <c r="N11" s="728">
        <v>-6.4464730595888895</v>
      </c>
      <c r="O11" s="728">
        <v>-6.343585059555557</v>
      </c>
      <c r="P11" s="728">
        <v>-6.2585709023666674</v>
      </c>
      <c r="Q11" s="728">
        <v>-6.1181767300888898</v>
      </c>
      <c r="R11" s="649"/>
      <c r="S11" s="117"/>
      <c r="T11" s="1464"/>
      <c r="U11" s="1464"/>
      <c r="V11" s="726"/>
      <c r="AA11" s="470"/>
      <c r="AF11" s="872"/>
    </row>
    <row r="12" spans="1:32" s="495" customFormat="1" ht="12.75" customHeight="1">
      <c r="A12" s="465"/>
      <c r="B12" s="536"/>
      <c r="C12" s="475"/>
      <c r="D12" s="128" t="s">
        <v>153</v>
      </c>
      <c r="E12" s="728">
        <v>-48.830171207833338</v>
      </c>
      <c r="F12" s="728">
        <v>-47.896478903116673</v>
      </c>
      <c r="G12" s="728">
        <v>-47.167341608200012</v>
      </c>
      <c r="H12" s="728">
        <v>-48.100391508900003</v>
      </c>
      <c r="I12" s="728">
        <v>-48.061165924000001</v>
      </c>
      <c r="J12" s="728">
        <v>-46.336595225249994</v>
      </c>
      <c r="K12" s="728">
        <v>-44.567770235083337</v>
      </c>
      <c r="L12" s="728">
        <v>-44.476497414233336</v>
      </c>
      <c r="M12" s="728">
        <v>-44.870561068699999</v>
      </c>
      <c r="N12" s="728">
        <v>-43.414604947800001</v>
      </c>
      <c r="O12" s="728">
        <v>-42.864327673800005</v>
      </c>
      <c r="P12" s="728">
        <v>-42.916829310916661</v>
      </c>
      <c r="Q12" s="728">
        <v>-42.226281530433333</v>
      </c>
      <c r="R12" s="649"/>
      <c r="S12" s="117"/>
      <c r="T12" s="1464"/>
      <c r="U12" s="1464"/>
      <c r="V12" s="726"/>
      <c r="AA12" s="470"/>
    </row>
    <row r="13" spans="1:32" s="495" customFormat="1" ht="11.25" customHeight="1">
      <c r="A13" s="465"/>
      <c r="B13" s="536"/>
      <c r="C13" s="475"/>
      <c r="D13" s="128" t="s">
        <v>154</v>
      </c>
      <c r="E13" s="728">
        <v>-2.9926603950888886</v>
      </c>
      <c r="F13" s="728">
        <v>-1.9041778969111112</v>
      </c>
      <c r="G13" s="728">
        <v>-1.3355725274777777</v>
      </c>
      <c r="H13" s="728">
        <v>-0.49891728432222232</v>
      </c>
      <c r="I13" s="728">
        <v>-0.38644116406666668</v>
      </c>
      <c r="J13" s="728">
        <v>-0.65397564661111129</v>
      </c>
      <c r="K13" s="728">
        <v>-1.0530853649888889</v>
      </c>
      <c r="L13" s="728">
        <v>-1.6748772321000001</v>
      </c>
      <c r="M13" s="728">
        <v>-1.8557649324777781</v>
      </c>
      <c r="N13" s="728">
        <v>-1.1976561402666668</v>
      </c>
      <c r="O13" s="728">
        <v>-1.0001429132333335</v>
      </c>
      <c r="P13" s="728">
        <v>-1.3279571734111113</v>
      </c>
      <c r="Q13" s="728">
        <v>-0.9796195354555558</v>
      </c>
      <c r="R13" s="649"/>
      <c r="S13" s="117"/>
      <c r="T13" s="1464"/>
      <c r="U13" s="1464"/>
      <c r="V13" s="726"/>
      <c r="AA13" s="470"/>
    </row>
    <row r="14" spans="1:32" s="495" customFormat="1" ht="12" customHeight="1">
      <c r="A14" s="465"/>
      <c r="B14" s="536"/>
      <c r="C14" s="475"/>
      <c r="D14" s="128" t="s">
        <v>155</v>
      </c>
      <c r="E14" s="728">
        <v>-9.3694336083333329</v>
      </c>
      <c r="F14" s="728">
        <v>-7.7419714384444447</v>
      </c>
      <c r="G14" s="728">
        <v>-6.0271899596666669</v>
      </c>
      <c r="H14" s="728">
        <v>-5.4263905307777778</v>
      </c>
      <c r="I14" s="728">
        <v>-3.3645715003333336</v>
      </c>
      <c r="J14" s="728">
        <v>-1.7407391296666666</v>
      </c>
      <c r="K14" s="728">
        <v>0.67237491677777772</v>
      </c>
      <c r="L14" s="728">
        <v>1.3397864721111112</v>
      </c>
      <c r="M14" s="728">
        <v>0.30982412755555561</v>
      </c>
      <c r="N14" s="728">
        <v>-3.9655036555555467E-2</v>
      </c>
      <c r="O14" s="728">
        <v>-1.3088415852222222</v>
      </c>
      <c r="P14" s="728">
        <v>-1.1162573952222223</v>
      </c>
      <c r="Q14" s="728">
        <v>-1.8675853538888891</v>
      </c>
      <c r="R14" s="649"/>
      <c r="S14" s="117"/>
      <c r="T14" s="1464"/>
      <c r="U14" s="1464"/>
      <c r="V14" s="726"/>
      <c r="AA14" s="470"/>
    </row>
    <row r="15" spans="1:32" s="495" customFormat="1" ht="10.5" customHeight="1">
      <c r="A15" s="465"/>
      <c r="B15" s="536"/>
      <c r="C15" s="475"/>
      <c r="D15" s="210"/>
      <c r="E15" s="729"/>
      <c r="F15" s="729"/>
      <c r="G15" s="729"/>
      <c r="H15" s="729"/>
      <c r="I15" s="729"/>
      <c r="J15" s="729"/>
      <c r="K15" s="729"/>
      <c r="L15" s="729"/>
      <c r="M15" s="729"/>
      <c r="N15" s="729"/>
      <c r="O15" s="729"/>
      <c r="P15" s="729"/>
      <c r="Q15" s="729"/>
      <c r="R15" s="649"/>
      <c r="S15" s="117"/>
      <c r="T15" s="1464"/>
      <c r="U15" s="1464"/>
      <c r="V15" s="726"/>
      <c r="AA15" s="470"/>
    </row>
    <row r="16" spans="1:32" s="495" customFormat="1" ht="10.5" customHeight="1">
      <c r="A16" s="465"/>
      <c r="B16" s="536"/>
      <c r="C16" s="475"/>
      <c r="D16" s="210"/>
      <c r="E16" s="729"/>
      <c r="F16" s="729"/>
      <c r="G16" s="729"/>
      <c r="H16" s="729"/>
      <c r="I16" s="729"/>
      <c r="J16" s="729"/>
      <c r="K16" s="729"/>
      <c r="L16" s="729"/>
      <c r="M16" s="729"/>
      <c r="N16" s="729"/>
      <c r="O16" s="729"/>
      <c r="P16" s="729"/>
      <c r="Q16" s="729"/>
      <c r="R16" s="649"/>
      <c r="S16" s="117"/>
      <c r="V16" s="1083"/>
      <c r="AA16" s="470"/>
    </row>
    <row r="17" spans="1:27" s="495" customFormat="1" ht="10.5" customHeight="1">
      <c r="A17" s="465"/>
      <c r="B17" s="536"/>
      <c r="C17" s="475"/>
      <c r="D17" s="210"/>
      <c r="E17" s="729"/>
      <c r="F17" s="729"/>
      <c r="G17" s="729"/>
      <c r="H17" s="729"/>
      <c r="I17" s="729"/>
      <c r="J17" s="729"/>
      <c r="K17" s="729"/>
      <c r="L17" s="729"/>
      <c r="M17" s="729"/>
      <c r="N17" s="729"/>
      <c r="O17" s="729"/>
      <c r="P17" s="729"/>
      <c r="Q17" s="729"/>
      <c r="R17" s="649"/>
      <c r="S17" s="117"/>
      <c r="V17" s="1083"/>
      <c r="AA17" s="470"/>
    </row>
    <row r="18" spans="1:27" s="495" customFormat="1" ht="10.5" customHeight="1">
      <c r="A18" s="465"/>
      <c r="B18" s="536"/>
      <c r="C18" s="475"/>
      <c r="D18" s="210"/>
      <c r="E18" s="729"/>
      <c r="F18" s="729"/>
      <c r="G18" s="729"/>
      <c r="H18" s="729"/>
      <c r="I18" s="729"/>
      <c r="J18" s="729"/>
      <c r="K18" s="729"/>
      <c r="L18" s="729"/>
      <c r="M18" s="729"/>
      <c r="N18" s="729"/>
      <c r="O18" s="729"/>
      <c r="P18" s="729"/>
      <c r="Q18" s="729"/>
      <c r="R18" s="649"/>
      <c r="S18" s="117"/>
      <c r="V18" s="1083"/>
      <c r="AA18" s="470"/>
    </row>
    <row r="19" spans="1:27" s="495" customFormat="1" ht="10.5" customHeight="1">
      <c r="A19" s="465"/>
      <c r="B19" s="536"/>
      <c r="C19" s="475"/>
      <c r="D19" s="210"/>
      <c r="E19" s="729"/>
      <c r="F19" s="729"/>
      <c r="G19" s="729"/>
      <c r="H19" s="729"/>
      <c r="I19" s="729"/>
      <c r="J19" s="729"/>
      <c r="K19" s="729"/>
      <c r="L19" s="729"/>
      <c r="M19" s="729"/>
      <c r="N19" s="729"/>
      <c r="O19" s="729"/>
      <c r="P19" s="729"/>
      <c r="Q19" s="729"/>
      <c r="R19" s="649"/>
      <c r="S19" s="117"/>
      <c r="V19" s="1083"/>
      <c r="AA19" s="470"/>
    </row>
    <row r="20" spans="1:27" s="495" customFormat="1" ht="10.5" customHeight="1">
      <c r="A20" s="465"/>
      <c r="B20" s="536"/>
      <c r="C20" s="475"/>
      <c r="D20" s="210"/>
      <c r="E20" s="729"/>
      <c r="F20" s="729"/>
      <c r="G20" s="729"/>
      <c r="H20" s="729"/>
      <c r="I20" s="729"/>
      <c r="J20" s="729"/>
      <c r="K20" s="729"/>
      <c r="L20" s="729"/>
      <c r="M20" s="729"/>
      <c r="N20" s="729"/>
      <c r="O20" s="729"/>
      <c r="P20" s="729"/>
      <c r="Q20" s="729"/>
      <c r="R20" s="649"/>
      <c r="S20" s="117"/>
      <c r="V20" s="1083"/>
      <c r="AA20" s="470"/>
    </row>
    <row r="21" spans="1:27" s="495" customFormat="1" ht="10.5" customHeight="1">
      <c r="A21" s="465"/>
      <c r="B21" s="536"/>
      <c r="C21" s="475"/>
      <c r="D21" s="210"/>
      <c r="E21" s="729"/>
      <c r="F21" s="729"/>
      <c r="G21" s="729"/>
      <c r="H21" s="729"/>
      <c r="I21" s="729"/>
      <c r="J21" s="729"/>
      <c r="K21" s="729"/>
      <c r="L21" s="729"/>
      <c r="M21" s="729"/>
      <c r="N21" s="729"/>
      <c r="O21" s="729"/>
      <c r="P21" s="729"/>
      <c r="Q21" s="729"/>
      <c r="R21" s="649"/>
      <c r="S21" s="117"/>
      <c r="V21" s="1083"/>
      <c r="AA21" s="470"/>
    </row>
    <row r="22" spans="1:27" s="495" customFormat="1" ht="10.5" customHeight="1">
      <c r="A22" s="465"/>
      <c r="B22" s="536"/>
      <c r="C22" s="475"/>
      <c r="D22" s="210"/>
      <c r="E22" s="729"/>
      <c r="F22" s="729"/>
      <c r="G22" s="729"/>
      <c r="H22" s="729"/>
      <c r="I22" s="729"/>
      <c r="J22" s="729"/>
      <c r="K22" s="729"/>
      <c r="L22" s="729"/>
      <c r="M22" s="729"/>
      <c r="N22" s="729"/>
      <c r="O22" s="729"/>
      <c r="P22" s="729"/>
      <c r="Q22" s="729"/>
      <c r="R22" s="649"/>
      <c r="S22" s="117"/>
      <c r="V22" s="1083"/>
      <c r="AA22" s="470"/>
    </row>
    <row r="23" spans="1:27" s="495" customFormat="1" ht="10.5" customHeight="1">
      <c r="A23" s="465"/>
      <c r="B23" s="536"/>
      <c r="C23" s="475"/>
      <c r="D23" s="210"/>
      <c r="E23" s="729"/>
      <c r="F23" s="729"/>
      <c r="G23" s="729"/>
      <c r="H23" s="729"/>
      <c r="I23" s="729"/>
      <c r="J23" s="729"/>
      <c r="K23" s="729"/>
      <c r="L23" s="729"/>
      <c r="M23" s="729"/>
      <c r="N23" s="729"/>
      <c r="O23" s="729"/>
      <c r="P23" s="729"/>
      <c r="Q23" s="729"/>
      <c r="R23" s="649"/>
      <c r="S23" s="117"/>
      <c r="V23" s="1083"/>
      <c r="AA23" s="470"/>
    </row>
    <row r="24" spans="1:27" s="495" customFormat="1" ht="10.5" customHeight="1">
      <c r="A24" s="465"/>
      <c r="B24" s="536"/>
      <c r="C24" s="475"/>
      <c r="D24" s="210"/>
      <c r="E24" s="729"/>
      <c r="F24" s="729"/>
      <c r="G24" s="729"/>
      <c r="H24" s="729"/>
      <c r="I24" s="729"/>
      <c r="J24" s="729"/>
      <c r="K24" s="729"/>
      <c r="L24" s="729"/>
      <c r="M24" s="729"/>
      <c r="N24" s="729"/>
      <c r="O24" s="729"/>
      <c r="P24" s="729"/>
      <c r="Q24" s="729"/>
      <c r="R24" s="649"/>
      <c r="S24" s="117"/>
      <c r="V24" s="1083"/>
      <c r="AA24" s="470"/>
    </row>
    <row r="25" spans="1:27" s="495" customFormat="1" ht="10.5" customHeight="1">
      <c r="A25" s="465"/>
      <c r="B25" s="536"/>
      <c r="C25" s="475"/>
      <c r="D25" s="210"/>
      <c r="E25" s="729"/>
      <c r="F25" s="729"/>
      <c r="G25" s="729"/>
      <c r="H25" s="729"/>
      <c r="I25" s="729"/>
      <c r="J25" s="729"/>
      <c r="K25" s="729"/>
      <c r="L25" s="729"/>
      <c r="M25" s="729"/>
      <c r="N25" s="729"/>
      <c r="O25" s="729"/>
      <c r="P25" s="729"/>
      <c r="Q25" s="729"/>
      <c r="R25" s="649"/>
      <c r="S25" s="117"/>
      <c r="V25" s="1083"/>
      <c r="AA25" s="470"/>
    </row>
    <row r="26" spans="1:27" s="495" customFormat="1" ht="10.5" customHeight="1">
      <c r="A26" s="465"/>
      <c r="B26" s="536"/>
      <c r="C26" s="475"/>
      <c r="D26" s="210"/>
      <c r="E26" s="729"/>
      <c r="F26" s="729"/>
      <c r="G26" s="729"/>
      <c r="H26" s="729"/>
      <c r="I26" s="729"/>
      <c r="J26" s="729"/>
      <c r="K26" s="729"/>
      <c r="L26" s="729"/>
      <c r="M26" s="729"/>
      <c r="N26" s="729"/>
      <c r="O26" s="729"/>
      <c r="P26" s="729"/>
      <c r="Q26" s="729"/>
      <c r="R26" s="649"/>
      <c r="S26" s="117"/>
      <c r="V26" s="1083"/>
      <c r="AA26" s="470"/>
    </row>
    <row r="27" spans="1:27" s="495" customFormat="1" ht="10.5" customHeight="1">
      <c r="A27" s="465"/>
      <c r="B27" s="536"/>
      <c r="C27" s="475"/>
      <c r="D27" s="210"/>
      <c r="E27" s="729"/>
      <c r="F27" s="729"/>
      <c r="G27" s="729"/>
      <c r="H27" s="729"/>
      <c r="I27" s="729"/>
      <c r="J27" s="729"/>
      <c r="K27" s="729"/>
      <c r="L27" s="729"/>
      <c r="M27" s="729"/>
      <c r="N27" s="729"/>
      <c r="O27" s="729"/>
      <c r="P27" s="729"/>
      <c r="Q27" s="729"/>
      <c r="R27" s="649"/>
      <c r="S27" s="117"/>
      <c r="V27" s="1083"/>
      <c r="AA27" s="470"/>
    </row>
    <row r="28" spans="1:27" s="495" customFormat="1" ht="6" customHeight="1">
      <c r="A28" s="465"/>
      <c r="B28" s="536"/>
      <c r="C28" s="475"/>
      <c r="D28" s="210"/>
      <c r="E28" s="729"/>
      <c r="F28" s="729"/>
      <c r="G28" s="729"/>
      <c r="H28" s="729"/>
      <c r="I28" s="729"/>
      <c r="J28" s="729"/>
      <c r="K28" s="729"/>
      <c r="L28" s="729"/>
      <c r="M28" s="729"/>
      <c r="N28" s="729"/>
      <c r="O28" s="729"/>
      <c r="P28" s="729"/>
      <c r="Q28" s="729"/>
      <c r="R28" s="649"/>
      <c r="S28" s="117"/>
      <c r="AA28" s="470"/>
    </row>
    <row r="29" spans="1:27" s="726" customFormat="1" ht="15" customHeight="1">
      <c r="A29" s="724"/>
      <c r="B29" s="566"/>
      <c r="C29" s="1412" t="s">
        <v>326</v>
      </c>
      <c r="D29" s="267"/>
      <c r="E29" s="730"/>
      <c r="F29" s="731"/>
      <c r="G29" s="731"/>
      <c r="H29" s="731"/>
      <c r="I29" s="731"/>
      <c r="J29" s="731"/>
      <c r="K29" s="731"/>
      <c r="L29" s="731"/>
      <c r="M29" s="731"/>
      <c r="N29" s="731"/>
      <c r="O29" s="731"/>
      <c r="P29" s="731"/>
      <c r="Q29" s="731"/>
      <c r="R29" s="805"/>
      <c r="S29" s="452"/>
      <c r="U29" s="1465"/>
      <c r="V29" s="1465"/>
      <c r="AA29" s="725"/>
    </row>
    <row r="30" spans="1:27" s="495" customFormat="1" ht="11.25" customHeight="1">
      <c r="A30" s="465"/>
      <c r="B30" s="536"/>
      <c r="C30" s="1413"/>
      <c r="D30" s="128" t="s">
        <v>156</v>
      </c>
      <c r="E30" s="728">
        <v>-5.6671867769333337</v>
      </c>
      <c r="F30" s="728">
        <v>-4.1809470567666667</v>
      </c>
      <c r="G30" s="728">
        <v>-1.5317881861</v>
      </c>
      <c r="H30" s="728">
        <v>-1.6093574276333333</v>
      </c>
      <c r="I30" s="728">
        <v>-1.8306645806666666</v>
      </c>
      <c r="J30" s="728">
        <v>-1.8645297942000001</v>
      </c>
      <c r="K30" s="728">
        <v>-2.3329421592333333</v>
      </c>
      <c r="L30" s="728">
        <v>-3.2721934504333334</v>
      </c>
      <c r="M30" s="728">
        <v>-3.9668875563666668</v>
      </c>
      <c r="N30" s="728">
        <v>-3.8104626655000007</v>
      </c>
      <c r="O30" s="728">
        <v>-4.0439786960333333</v>
      </c>
      <c r="P30" s="728">
        <v>-4.6048524011000005</v>
      </c>
      <c r="Q30" s="728">
        <v>-4.6347728220999995</v>
      </c>
      <c r="R30" s="806"/>
      <c r="S30" s="117"/>
      <c r="U30" s="1465"/>
      <c r="V30" s="1465"/>
      <c r="AA30" s="470"/>
    </row>
    <row r="31" spans="1:27" s="495" customFormat="1" ht="12.75" customHeight="1">
      <c r="A31" s="465"/>
      <c r="B31" s="536"/>
      <c r="C31" s="1413"/>
      <c r="D31" s="128" t="s">
        <v>153</v>
      </c>
      <c r="E31" s="728">
        <v>-28.313906132333333</v>
      </c>
      <c r="F31" s="728">
        <v>-27.77400118766667</v>
      </c>
      <c r="G31" s="728">
        <v>-27.099772895333334</v>
      </c>
      <c r="H31" s="728">
        <v>-28.95582872066667</v>
      </c>
      <c r="I31" s="728">
        <v>-28.416574178999998</v>
      </c>
      <c r="J31" s="728">
        <v>-26.872673899999999</v>
      </c>
      <c r="K31" s="728">
        <v>-24.905394719333334</v>
      </c>
      <c r="L31" s="728">
        <v>-25.310507048066668</v>
      </c>
      <c r="M31" s="728">
        <v>-25.915913956899999</v>
      </c>
      <c r="N31" s="728">
        <v>-24.987001172466666</v>
      </c>
      <c r="O31" s="728">
        <v>-24.262727613033334</v>
      </c>
      <c r="P31" s="728">
        <v>-24.622196710699999</v>
      </c>
      <c r="Q31" s="728">
        <v>-23.1816488212</v>
      </c>
      <c r="R31" s="806"/>
      <c r="S31" s="117"/>
      <c r="AA31" s="470"/>
    </row>
    <row r="32" spans="1:27" s="495" customFormat="1" ht="11.25" customHeight="1">
      <c r="A32" s="465"/>
      <c r="B32" s="536"/>
      <c r="C32" s="1413"/>
      <c r="D32" s="128" t="s">
        <v>154</v>
      </c>
      <c r="E32" s="728">
        <v>-13.653759084800001</v>
      </c>
      <c r="F32" s="728">
        <v>-12.240972744366667</v>
      </c>
      <c r="G32" s="728">
        <v>-10.372521409566668</v>
      </c>
      <c r="H32" s="728">
        <v>-9.2773996867000008</v>
      </c>
      <c r="I32" s="728">
        <v>-8.0668281169</v>
      </c>
      <c r="J32" s="728">
        <v>-6.5283777716333331</v>
      </c>
      <c r="K32" s="728">
        <v>-5.6170189764666665</v>
      </c>
      <c r="L32" s="728">
        <v>-5.8226934342999996</v>
      </c>
      <c r="M32" s="728">
        <v>-5.5655483537333339</v>
      </c>
      <c r="N32" s="728">
        <v>-5.5066707642333341</v>
      </c>
      <c r="O32" s="728">
        <v>-4.3396112195666667</v>
      </c>
      <c r="P32" s="728">
        <v>-4.8504881748999997</v>
      </c>
      <c r="Q32" s="728">
        <v>-4.5946169126666669</v>
      </c>
      <c r="R32" s="806"/>
      <c r="S32" s="117"/>
      <c r="AA32" s="470"/>
    </row>
    <row r="33" spans="1:27" s="495" customFormat="1" ht="12" customHeight="1">
      <c r="A33" s="465"/>
      <c r="B33" s="536"/>
      <c r="C33" s="1413"/>
      <c r="D33" s="128" t="s">
        <v>157</v>
      </c>
      <c r="E33" s="728">
        <v>-5.6289819100000003</v>
      </c>
      <c r="F33" s="728">
        <v>-3.9803633699999996</v>
      </c>
      <c r="G33" s="728">
        <v>-3.3201390593333335</v>
      </c>
      <c r="H33" s="728">
        <v>-4.5227520339999998</v>
      </c>
      <c r="I33" s="728">
        <v>-4.2282912846666667</v>
      </c>
      <c r="J33" s="728">
        <v>-4.2449478406666667</v>
      </c>
      <c r="K33" s="728">
        <v>-4.7920892543333338</v>
      </c>
      <c r="L33" s="728">
        <v>-5.4417936566666656</v>
      </c>
      <c r="M33" s="728">
        <v>-4.5412202626666662</v>
      </c>
      <c r="N33" s="728">
        <v>-4.326400720333333</v>
      </c>
      <c r="O33" s="728">
        <v>-1.7341630113333324</v>
      </c>
      <c r="P33" s="728">
        <v>-2.5442552539999994</v>
      </c>
      <c r="Q33" s="728">
        <v>-0.11192552533333318</v>
      </c>
      <c r="R33" s="806"/>
      <c r="S33" s="117"/>
      <c r="AA33" s="470"/>
    </row>
    <row r="34" spans="1:27" s="726" customFormat="1" ht="21" customHeight="1">
      <c r="A34" s="724"/>
      <c r="B34" s="566"/>
      <c r="C34" s="1727" t="s">
        <v>325</v>
      </c>
      <c r="D34" s="1727"/>
      <c r="E34" s="732">
        <v>32.65</v>
      </c>
      <c r="F34" s="732">
        <v>24.883333333333336</v>
      </c>
      <c r="G34" s="732">
        <v>22.150000000000002</v>
      </c>
      <c r="H34" s="732">
        <v>22.25</v>
      </c>
      <c r="I34" s="732">
        <v>21.766666666666666</v>
      </c>
      <c r="J34" s="732">
        <v>16.816666666666666</v>
      </c>
      <c r="K34" s="732">
        <v>13.066666666666668</v>
      </c>
      <c r="L34" s="732">
        <v>12.5</v>
      </c>
      <c r="M34" s="732">
        <v>13.416666666666666</v>
      </c>
      <c r="N34" s="732">
        <v>14.199999999999998</v>
      </c>
      <c r="O34" s="732">
        <v>12.816666666666665</v>
      </c>
      <c r="P34" s="732">
        <v>13.666666666666666</v>
      </c>
      <c r="Q34" s="732">
        <v>14.433333333333335</v>
      </c>
      <c r="R34" s="805"/>
      <c r="S34" s="452"/>
    </row>
    <row r="35" spans="1:27" s="738" customFormat="1" ht="16.5" customHeight="1">
      <c r="A35" s="733"/>
      <c r="B35" s="734"/>
      <c r="C35" s="412" t="s">
        <v>361</v>
      </c>
      <c r="D35" s="735"/>
      <c r="E35" s="736">
        <v>-36.6875</v>
      </c>
      <c r="F35" s="736">
        <v>-32.56666666666667</v>
      </c>
      <c r="G35" s="736">
        <v>-30.733333333333334</v>
      </c>
      <c r="H35" s="736">
        <v>-30.258333333333336</v>
      </c>
      <c r="I35" s="736">
        <v>-29.387500000000003</v>
      </c>
      <c r="J35" s="736">
        <v>-27.616666666666671</v>
      </c>
      <c r="K35" s="736">
        <v>-25.324999999999999</v>
      </c>
      <c r="L35" s="736">
        <v>-25.5</v>
      </c>
      <c r="M35" s="736">
        <v>-24.595833333333331</v>
      </c>
      <c r="N35" s="736">
        <v>-23.991666666666664</v>
      </c>
      <c r="O35" s="736">
        <v>-22.270833333333332</v>
      </c>
      <c r="P35" s="736">
        <v>-22.345833333333331</v>
      </c>
      <c r="Q35" s="736">
        <v>-21.900000000000002</v>
      </c>
      <c r="R35" s="807"/>
      <c r="S35" s="453"/>
      <c r="AA35" s="737"/>
    </row>
    <row r="36" spans="1:27" s="495" customFormat="1" ht="10.5" customHeight="1">
      <c r="A36" s="465"/>
      <c r="B36" s="536"/>
      <c r="C36" s="739"/>
      <c r="D36" s="210"/>
      <c r="E36" s="740"/>
      <c r="F36" s="740"/>
      <c r="G36" s="740"/>
      <c r="H36" s="740"/>
      <c r="I36" s="740"/>
      <c r="J36" s="740"/>
      <c r="K36" s="740"/>
      <c r="L36" s="740"/>
      <c r="M36" s="740"/>
      <c r="N36" s="740"/>
      <c r="O36" s="740"/>
      <c r="P36" s="740"/>
      <c r="Q36" s="740"/>
      <c r="R36" s="806"/>
      <c r="S36" s="117"/>
    </row>
    <row r="37" spans="1:27" s="495" customFormat="1" ht="10.5" customHeight="1">
      <c r="A37" s="465"/>
      <c r="B37" s="536"/>
      <c r="C37" s="739"/>
      <c r="D37" s="210"/>
      <c r="E37" s="740"/>
      <c r="F37" s="740"/>
      <c r="G37" s="740"/>
      <c r="H37" s="740"/>
      <c r="I37" s="740"/>
      <c r="J37" s="740"/>
      <c r="K37" s="740"/>
      <c r="L37" s="740"/>
      <c r="M37" s="740"/>
      <c r="N37" s="740"/>
      <c r="O37" s="740"/>
      <c r="P37" s="740"/>
      <c r="Q37" s="740"/>
      <c r="R37" s="806"/>
      <c r="S37" s="117"/>
    </row>
    <row r="38" spans="1:27" s="495" customFormat="1" ht="10.5" customHeight="1">
      <c r="A38" s="465"/>
      <c r="B38" s="536"/>
      <c r="C38" s="739"/>
      <c r="D38" s="210"/>
      <c r="E38" s="740"/>
      <c r="F38" s="740"/>
      <c r="G38" s="740"/>
      <c r="H38" s="740"/>
      <c r="I38" s="740"/>
      <c r="J38" s="740"/>
      <c r="K38" s="740"/>
      <c r="L38" s="740"/>
      <c r="M38" s="740"/>
      <c r="N38" s="740"/>
      <c r="O38" s="740"/>
      <c r="P38" s="740"/>
      <c r="Q38" s="740"/>
      <c r="R38" s="806"/>
      <c r="S38" s="117"/>
    </row>
    <row r="39" spans="1:27" s="495" customFormat="1" ht="10.5" customHeight="1">
      <c r="A39" s="465"/>
      <c r="B39" s="536"/>
      <c r="C39" s="739"/>
      <c r="D39" s="210"/>
      <c r="E39" s="740"/>
      <c r="F39" s="740"/>
      <c r="G39" s="740"/>
      <c r="H39" s="740"/>
      <c r="I39" s="740"/>
      <c r="J39" s="740"/>
      <c r="K39" s="740"/>
      <c r="L39" s="740"/>
      <c r="M39" s="740"/>
      <c r="N39" s="740"/>
      <c r="O39" s="740"/>
      <c r="P39" s="740"/>
      <c r="Q39" s="740"/>
      <c r="R39" s="806"/>
      <c r="S39" s="117"/>
    </row>
    <row r="40" spans="1:27" s="495" customFormat="1" ht="10.5" customHeight="1">
      <c r="A40" s="465"/>
      <c r="B40" s="536"/>
      <c r="C40" s="739"/>
      <c r="D40" s="210"/>
      <c r="E40" s="740"/>
      <c r="F40" s="740"/>
      <c r="G40" s="740"/>
      <c r="H40" s="740"/>
      <c r="I40" s="740"/>
      <c r="J40" s="740"/>
      <c r="K40" s="740"/>
      <c r="L40" s="740"/>
      <c r="M40" s="740"/>
      <c r="N40" s="740"/>
      <c r="O40" s="740"/>
      <c r="P40" s="740"/>
      <c r="Q40" s="740"/>
      <c r="R40" s="806"/>
      <c r="S40" s="117"/>
    </row>
    <row r="41" spans="1:27" s="495" customFormat="1" ht="10.5" customHeight="1">
      <c r="A41" s="465"/>
      <c r="B41" s="536"/>
      <c r="C41" s="739"/>
      <c r="D41" s="210"/>
      <c r="E41" s="740"/>
      <c r="F41" s="740"/>
      <c r="G41" s="740"/>
      <c r="H41" s="740"/>
      <c r="I41" s="740"/>
      <c r="J41" s="740"/>
      <c r="K41" s="740"/>
      <c r="L41" s="740"/>
      <c r="M41" s="740"/>
      <c r="N41" s="740"/>
      <c r="O41" s="740"/>
      <c r="P41" s="740"/>
      <c r="Q41" s="740"/>
      <c r="R41" s="806"/>
      <c r="S41" s="117"/>
    </row>
    <row r="42" spans="1:27" s="495" customFormat="1" ht="10.5" customHeight="1">
      <c r="A42" s="465"/>
      <c r="B42" s="536"/>
      <c r="C42" s="739"/>
      <c r="D42" s="210"/>
      <c r="E42" s="740"/>
      <c r="F42" s="740"/>
      <c r="G42" s="740"/>
      <c r="H42" s="740"/>
      <c r="I42" s="740"/>
      <c r="J42" s="740"/>
      <c r="K42" s="740"/>
      <c r="L42" s="740"/>
      <c r="M42" s="740"/>
      <c r="N42" s="740"/>
      <c r="O42" s="740"/>
      <c r="P42" s="740"/>
      <c r="Q42" s="740"/>
      <c r="R42" s="806"/>
      <c r="S42" s="117"/>
    </row>
    <row r="43" spans="1:27" s="495" customFormat="1" ht="10.5" customHeight="1">
      <c r="A43" s="465"/>
      <c r="B43" s="536"/>
      <c r="C43" s="739"/>
      <c r="D43" s="210"/>
      <c r="E43" s="740"/>
      <c r="F43" s="740"/>
      <c r="G43" s="740"/>
      <c r="H43" s="740"/>
      <c r="I43" s="740"/>
      <c r="J43" s="740"/>
      <c r="K43" s="740"/>
      <c r="L43" s="740"/>
      <c r="M43" s="740"/>
      <c r="N43" s="740"/>
      <c r="O43" s="740"/>
      <c r="P43" s="740"/>
      <c r="Q43" s="740"/>
      <c r="R43" s="806"/>
      <c r="S43" s="117"/>
    </row>
    <row r="44" spans="1:27" s="495" customFormat="1" ht="10.5" customHeight="1">
      <c r="A44" s="465"/>
      <c r="B44" s="536"/>
      <c r="C44" s="739"/>
      <c r="D44" s="210"/>
      <c r="E44" s="740"/>
      <c r="F44" s="740"/>
      <c r="G44" s="740"/>
      <c r="H44" s="740"/>
      <c r="I44" s="740"/>
      <c r="J44" s="740"/>
      <c r="K44" s="740"/>
      <c r="L44" s="740"/>
      <c r="M44" s="740"/>
      <c r="N44" s="740"/>
      <c r="O44" s="740"/>
      <c r="P44" s="740"/>
      <c r="Q44" s="740"/>
      <c r="R44" s="806"/>
      <c r="S44" s="117"/>
    </row>
    <row r="45" spans="1:27" s="495" customFormat="1" ht="10.5" customHeight="1">
      <c r="A45" s="465"/>
      <c r="B45" s="536"/>
      <c r="C45" s="739"/>
      <c r="D45" s="210"/>
      <c r="E45" s="740"/>
      <c r="F45" s="740"/>
      <c r="G45" s="740"/>
      <c r="H45" s="740"/>
      <c r="I45" s="740"/>
      <c r="J45" s="740"/>
      <c r="K45" s="740"/>
      <c r="L45" s="740"/>
      <c r="M45" s="740"/>
      <c r="N45" s="740"/>
      <c r="O45" s="740"/>
      <c r="P45" s="740"/>
      <c r="Q45" s="740"/>
      <c r="R45" s="806"/>
      <c r="S45" s="117"/>
    </row>
    <row r="46" spans="1:27" s="495" customFormat="1" ht="10.5" customHeight="1">
      <c r="A46" s="465"/>
      <c r="B46" s="536"/>
      <c r="C46" s="739"/>
      <c r="D46" s="210"/>
      <c r="E46" s="740"/>
      <c r="F46" s="740"/>
      <c r="G46" s="740"/>
      <c r="H46" s="740"/>
      <c r="I46" s="740"/>
      <c r="J46" s="740"/>
      <c r="K46" s="740"/>
      <c r="L46" s="740"/>
      <c r="M46" s="740"/>
      <c r="N46" s="740"/>
      <c r="O46" s="740"/>
      <c r="P46" s="740"/>
      <c r="Q46" s="740"/>
      <c r="R46" s="806"/>
      <c r="S46" s="117"/>
    </row>
    <row r="47" spans="1:27" s="495" customFormat="1" ht="10.5" customHeight="1">
      <c r="A47" s="465"/>
      <c r="B47" s="536"/>
      <c r="C47" s="739"/>
      <c r="D47" s="210"/>
      <c r="E47" s="740"/>
      <c r="F47" s="740"/>
      <c r="G47" s="740"/>
      <c r="H47" s="740"/>
      <c r="I47" s="740"/>
      <c r="J47" s="740"/>
      <c r="K47" s="740"/>
      <c r="L47" s="740"/>
      <c r="M47" s="740"/>
      <c r="N47" s="740"/>
      <c r="O47" s="740"/>
      <c r="P47" s="740"/>
      <c r="Q47" s="740"/>
      <c r="R47" s="806"/>
      <c r="S47" s="117"/>
    </row>
    <row r="48" spans="1:27" s="495" customFormat="1" ht="10.5" customHeight="1">
      <c r="A48" s="465"/>
      <c r="B48" s="536"/>
      <c r="C48" s="739"/>
      <c r="D48" s="210"/>
      <c r="E48" s="740"/>
      <c r="F48" s="740"/>
      <c r="G48" s="740"/>
      <c r="H48" s="740"/>
      <c r="I48" s="740"/>
      <c r="J48" s="740"/>
      <c r="K48" s="740"/>
      <c r="L48" s="740"/>
      <c r="M48" s="740"/>
      <c r="N48" s="740"/>
      <c r="O48" s="740"/>
      <c r="P48" s="740"/>
      <c r="Q48" s="740"/>
      <c r="R48" s="806"/>
      <c r="S48" s="117"/>
    </row>
    <row r="49" spans="1:32" s="726" customFormat="1" ht="15" customHeight="1">
      <c r="A49" s="724"/>
      <c r="B49" s="566"/>
      <c r="C49" s="1412" t="s">
        <v>158</v>
      </c>
      <c r="D49" s="267"/>
      <c r="E49" s="730"/>
      <c r="F49" s="731"/>
      <c r="G49" s="731"/>
      <c r="H49" s="731"/>
      <c r="I49" s="731"/>
      <c r="J49" s="731"/>
      <c r="K49" s="731"/>
      <c r="L49" s="731"/>
      <c r="M49" s="731"/>
      <c r="N49" s="731"/>
      <c r="O49" s="731"/>
      <c r="P49" s="731"/>
      <c r="Q49" s="731"/>
      <c r="R49" s="805"/>
      <c r="S49" s="452"/>
      <c r="T49" s="725"/>
      <c r="U49" s="725"/>
      <c r="V49" s="725"/>
      <c r="W49" s="725"/>
      <c r="X49" s="725"/>
      <c r="Y49" s="725"/>
      <c r="Z49" s="725"/>
      <c r="AA49" s="725"/>
    </row>
    <row r="50" spans="1:32" s="726" customFormat="1" ht="16.5" customHeight="1">
      <c r="A50" s="724"/>
      <c r="B50" s="566"/>
      <c r="C50" s="741"/>
      <c r="D50" s="294" t="s">
        <v>324</v>
      </c>
      <c r="E50" s="736">
        <v>705.327</v>
      </c>
      <c r="F50" s="736">
        <v>700.95399999999995</v>
      </c>
      <c r="G50" s="736">
        <v>689.82500000000005</v>
      </c>
      <c r="H50" s="736">
        <v>668.02300000000002</v>
      </c>
      <c r="I50" s="736">
        <v>636.41</v>
      </c>
      <c r="J50" s="736">
        <v>614.98199999999997</v>
      </c>
      <c r="K50" s="736">
        <v>611.69600000000003</v>
      </c>
      <c r="L50" s="736">
        <v>624.23</v>
      </c>
      <c r="M50" s="736">
        <v>616.62199999999996</v>
      </c>
      <c r="N50" s="736">
        <v>605.51599999999996</v>
      </c>
      <c r="O50" s="736">
        <v>598.08299999999997</v>
      </c>
      <c r="P50" s="736">
        <v>598.58100000000002</v>
      </c>
      <c r="Q50" s="736">
        <v>615.654</v>
      </c>
      <c r="R50" s="805"/>
      <c r="S50" s="452"/>
      <c r="T50" s="725"/>
      <c r="U50" s="725"/>
      <c r="V50" s="725"/>
      <c r="W50" s="725"/>
      <c r="X50" s="725"/>
      <c r="Y50" s="725"/>
      <c r="Z50" s="725"/>
      <c r="AA50" s="725"/>
    </row>
    <row r="51" spans="1:32" s="747" customFormat="1" ht="12" customHeight="1">
      <c r="A51" s="743"/>
      <c r="B51" s="744"/>
      <c r="C51" s="745"/>
      <c r="D51" s="792" t="s">
        <v>243</v>
      </c>
      <c r="E51" s="728">
        <v>36.104999999999997</v>
      </c>
      <c r="F51" s="728">
        <v>36.338000000000001</v>
      </c>
      <c r="G51" s="728">
        <v>35.771999999999998</v>
      </c>
      <c r="H51" s="728">
        <v>33.590000000000003</v>
      </c>
      <c r="I51" s="728">
        <v>31.253</v>
      </c>
      <c r="J51" s="728">
        <v>29.228999999999999</v>
      </c>
      <c r="K51" s="728">
        <v>29.228999999999999</v>
      </c>
      <c r="L51" s="728">
        <v>27.5</v>
      </c>
      <c r="M51" s="728">
        <v>27.024000000000001</v>
      </c>
      <c r="N51" s="728">
        <v>27.509</v>
      </c>
      <c r="O51" s="728">
        <v>28.446999999999999</v>
      </c>
      <c r="P51" s="728">
        <v>27.815000000000001</v>
      </c>
      <c r="Q51" s="728">
        <v>29.155999999999999</v>
      </c>
      <c r="R51" s="808"/>
      <c r="S51" s="117"/>
      <c r="T51" s="746"/>
      <c r="U51" s="746"/>
      <c r="V51" s="746"/>
      <c r="W51" s="746"/>
      <c r="X51" s="746"/>
      <c r="Y51" s="746"/>
      <c r="Z51" s="746"/>
      <c r="AA51" s="746"/>
    </row>
    <row r="52" spans="1:32" s="751" customFormat="1" ht="16.5" customHeight="1">
      <c r="A52" s="748"/>
      <c r="B52" s="749"/>
      <c r="C52" s="750"/>
      <c r="D52" s="294" t="s">
        <v>322</v>
      </c>
      <c r="E52" s="736">
        <v>74.218000000000004</v>
      </c>
      <c r="F52" s="736">
        <v>58.792999999999999</v>
      </c>
      <c r="G52" s="736">
        <v>56.07</v>
      </c>
      <c r="H52" s="736">
        <v>52.610999999999997</v>
      </c>
      <c r="I52" s="736">
        <v>49.703000000000003</v>
      </c>
      <c r="J52" s="736">
        <v>50.564</v>
      </c>
      <c r="K52" s="736">
        <v>57.542000000000002</v>
      </c>
      <c r="L52" s="736">
        <v>54.393999999999998</v>
      </c>
      <c r="M52" s="736">
        <v>76.7</v>
      </c>
      <c r="N52" s="736">
        <v>73.375</v>
      </c>
      <c r="O52" s="736">
        <v>62.787999999999997</v>
      </c>
      <c r="P52" s="736">
        <v>56.648000000000003</v>
      </c>
      <c r="Q52" s="736">
        <v>68.881</v>
      </c>
      <c r="R52" s="809"/>
      <c r="S52" s="452"/>
      <c r="T52" s="742"/>
      <c r="U52" s="742"/>
      <c r="V52" s="742"/>
      <c r="W52" s="742"/>
      <c r="X52" s="742"/>
      <c r="Y52" s="742"/>
      <c r="Z52" s="742"/>
      <c r="AA52" s="742"/>
      <c r="AB52" s="742"/>
      <c r="AC52" s="742"/>
      <c r="AD52" s="742"/>
      <c r="AE52" s="742"/>
      <c r="AF52" s="742"/>
    </row>
    <row r="53" spans="1:32" s="495" customFormat="1" ht="11.25" customHeight="1">
      <c r="A53" s="465"/>
      <c r="B53" s="536"/>
      <c r="C53" s="739"/>
      <c r="D53" s="792" t="s">
        <v>244</v>
      </c>
      <c r="E53" s="728">
        <v>-0.40659679821795081</v>
      </c>
      <c r="F53" s="728">
        <v>2.943339403277756</v>
      </c>
      <c r="G53" s="728">
        <v>-11.692443380476892</v>
      </c>
      <c r="H53" s="728">
        <v>-9.2788660504897198</v>
      </c>
      <c r="I53" s="728">
        <v>-8.9121430927683871</v>
      </c>
      <c r="J53" s="728">
        <v>-3.8469583737425705</v>
      </c>
      <c r="K53" s="728">
        <v>-8.5894930817010504</v>
      </c>
      <c r="L53" s="728">
        <v>-6.3141577678263889</v>
      </c>
      <c r="M53" s="728">
        <v>-4.3354619836360015</v>
      </c>
      <c r="N53" s="728">
        <v>-7.4611242133407307</v>
      </c>
      <c r="O53" s="728">
        <v>-8.2248045019367222</v>
      </c>
      <c r="P53" s="728">
        <v>-1.9981661851460886</v>
      </c>
      <c r="Q53" s="728">
        <v>-7.1909779298822478</v>
      </c>
      <c r="R53" s="806"/>
      <c r="S53" s="117"/>
      <c r="T53" s="742"/>
      <c r="U53" s="742"/>
      <c r="V53" s="742"/>
      <c r="W53" s="742"/>
      <c r="X53" s="742"/>
      <c r="Y53" s="742"/>
      <c r="Z53" s="742"/>
      <c r="AA53" s="742"/>
      <c r="AB53" s="742"/>
      <c r="AC53" s="742"/>
      <c r="AD53" s="742"/>
      <c r="AE53" s="742"/>
      <c r="AF53" s="742"/>
    </row>
    <row r="54" spans="1:32" s="726" customFormat="1" ht="16.5" customHeight="1">
      <c r="A54" s="724"/>
      <c r="B54" s="566"/>
      <c r="C54" s="1412" t="s">
        <v>323</v>
      </c>
      <c r="D54" s="267"/>
      <c r="E54" s="736">
        <v>14.359</v>
      </c>
      <c r="F54" s="736">
        <v>13.477</v>
      </c>
      <c r="G54" s="736">
        <v>15.215999999999999</v>
      </c>
      <c r="H54" s="736">
        <v>14.122999999999999</v>
      </c>
      <c r="I54" s="736">
        <v>15.643000000000001</v>
      </c>
      <c r="J54" s="736">
        <v>13.657999999999999</v>
      </c>
      <c r="K54" s="736">
        <v>14.048</v>
      </c>
      <c r="L54" s="736">
        <v>10.401999999999999</v>
      </c>
      <c r="M54" s="736">
        <v>16.318999999999999</v>
      </c>
      <c r="N54" s="736">
        <v>15.260999999999999</v>
      </c>
      <c r="O54" s="736">
        <v>12.641999999999999</v>
      </c>
      <c r="P54" s="736">
        <v>10.614000000000001</v>
      </c>
      <c r="Q54" s="736">
        <v>15.839</v>
      </c>
      <c r="R54" s="805"/>
      <c r="S54" s="452"/>
      <c r="T54" s="742"/>
      <c r="U54" s="742"/>
      <c r="V54" s="742"/>
      <c r="W54" s="742"/>
      <c r="X54" s="742"/>
      <c r="Y54" s="742"/>
      <c r="Z54" s="742"/>
      <c r="AA54" s="742"/>
      <c r="AB54" s="742"/>
      <c r="AC54" s="742"/>
      <c r="AD54" s="742"/>
      <c r="AE54" s="742"/>
      <c r="AF54" s="742"/>
    </row>
    <row r="55" spans="1:32" s="495" customFormat="1" ht="9.75" customHeight="1">
      <c r="A55" s="704"/>
      <c r="B55" s="752"/>
      <c r="C55" s="753"/>
      <c r="D55" s="792" t="s">
        <v>159</v>
      </c>
      <c r="E55" s="728">
        <v>67.315311116289905</v>
      </c>
      <c r="F55" s="728">
        <v>76.031870428422167</v>
      </c>
      <c r="G55" s="728">
        <v>57.678756476683922</v>
      </c>
      <c r="H55" s="728">
        <v>21.540447504302929</v>
      </c>
      <c r="I55" s="728">
        <v>22.039319706662507</v>
      </c>
      <c r="J55" s="728">
        <v>24.457809367596141</v>
      </c>
      <c r="K55" s="728">
        <v>5.6717316082443237</v>
      </c>
      <c r="L55" s="728">
        <v>-9.8535401681254964</v>
      </c>
      <c r="M55" s="728">
        <v>3.3502216592780298</v>
      </c>
      <c r="N55" s="728">
        <v>2.1007560045493978</v>
      </c>
      <c r="O55" s="728">
        <v>0.80535842436806337</v>
      </c>
      <c r="P55" s="728">
        <v>-1.8766756032171483</v>
      </c>
      <c r="Q55" s="728">
        <v>10.307124451563476</v>
      </c>
      <c r="R55" s="806"/>
      <c r="S55" s="117"/>
      <c r="T55" s="742"/>
      <c r="U55" s="742"/>
      <c r="V55" s="742"/>
      <c r="W55" s="742"/>
      <c r="X55" s="742"/>
      <c r="Y55" s="742"/>
      <c r="Z55" s="742"/>
      <c r="AA55" s="742"/>
      <c r="AB55" s="742"/>
      <c r="AC55" s="742"/>
      <c r="AD55" s="742"/>
      <c r="AE55" s="742"/>
      <c r="AF55" s="742"/>
    </row>
    <row r="56" spans="1:32" s="726" customFormat="1" ht="16.5" customHeight="1">
      <c r="A56" s="724"/>
      <c r="B56" s="566"/>
      <c r="C56" s="1727" t="s">
        <v>360</v>
      </c>
      <c r="D56" s="1727"/>
      <c r="E56" s="736">
        <v>390.48099999999999</v>
      </c>
      <c r="F56" s="736">
        <v>375.71800000000002</v>
      </c>
      <c r="G56" s="736">
        <v>369.03300000000002</v>
      </c>
      <c r="H56" s="736">
        <v>358.74799999999999</v>
      </c>
      <c r="I56" s="736">
        <v>343.27199999999999</v>
      </c>
      <c r="J56" s="736">
        <v>330.13200000000001</v>
      </c>
      <c r="K56" s="736">
        <v>325.048</v>
      </c>
      <c r="L56" s="736">
        <v>320.447</v>
      </c>
      <c r="M56" s="736">
        <v>324.815</v>
      </c>
      <c r="N56" s="736">
        <v>311.26900000000001</v>
      </c>
      <c r="O56" s="736">
        <v>306.72500000000002</v>
      </c>
      <c r="P56" s="736">
        <v>306.06200000000001</v>
      </c>
      <c r="Q56" s="727" t="s">
        <v>431</v>
      </c>
      <c r="R56" s="806"/>
      <c r="S56" s="452"/>
      <c r="T56" s="742"/>
      <c r="U56" s="742"/>
      <c r="V56" s="742"/>
      <c r="W56" s="742"/>
      <c r="X56" s="742"/>
      <c r="Y56" s="742"/>
      <c r="Z56" s="742"/>
      <c r="AA56" s="742"/>
      <c r="AB56" s="742"/>
      <c r="AC56" s="742"/>
      <c r="AD56" s="742"/>
      <c r="AE56" s="742"/>
      <c r="AF56" s="742"/>
    </row>
    <row r="57" spans="1:32" s="495" customFormat="1" ht="10.5" customHeight="1">
      <c r="A57" s="465"/>
      <c r="B57" s="536"/>
      <c r="C57" s="754"/>
      <c r="D57" s="754"/>
      <c r="E57" s="755"/>
      <c r="F57" s="756"/>
      <c r="G57" s="756"/>
      <c r="H57" s="756"/>
      <c r="I57" s="756"/>
      <c r="J57" s="756"/>
      <c r="K57" s="756"/>
      <c r="L57" s="756"/>
      <c r="M57" s="756"/>
      <c r="N57" s="756"/>
      <c r="O57" s="756"/>
      <c r="P57" s="756"/>
      <c r="Q57" s="756"/>
      <c r="R57" s="806"/>
      <c r="S57" s="117"/>
      <c r="T57" s="742"/>
      <c r="U57" s="742"/>
      <c r="V57" s="742"/>
      <c r="W57" s="742"/>
      <c r="X57" s="742"/>
      <c r="Y57" s="742"/>
      <c r="Z57" s="742"/>
      <c r="AA57" s="742"/>
      <c r="AB57" s="742"/>
      <c r="AC57" s="742"/>
      <c r="AD57" s="742"/>
      <c r="AE57" s="742"/>
      <c r="AF57" s="742"/>
    </row>
    <row r="58" spans="1:32" s="495" customFormat="1" ht="10.5" customHeight="1">
      <c r="A58" s="465"/>
      <c r="B58" s="536"/>
      <c r="C58" s="739"/>
      <c r="D58" s="210"/>
      <c r="E58" s="729"/>
      <c r="F58" s="729"/>
      <c r="G58" s="729"/>
      <c r="H58" s="729"/>
      <c r="I58" s="729"/>
      <c r="J58" s="729"/>
      <c r="K58" s="729"/>
      <c r="L58" s="729"/>
      <c r="M58" s="729"/>
      <c r="N58" s="729"/>
      <c r="O58" s="729"/>
      <c r="P58" s="729"/>
      <c r="Q58" s="729"/>
      <c r="R58" s="806"/>
      <c r="S58" s="117"/>
      <c r="T58" s="742"/>
      <c r="U58" s="742"/>
      <c r="V58" s="742"/>
      <c r="W58" s="742"/>
      <c r="X58" s="742"/>
      <c r="Y58" s="742"/>
      <c r="Z58" s="742"/>
      <c r="AA58" s="742"/>
      <c r="AB58" s="742"/>
      <c r="AC58" s="742"/>
      <c r="AD58" s="742"/>
      <c r="AE58" s="742"/>
      <c r="AF58" s="742"/>
    </row>
    <row r="59" spans="1:32" s="495" customFormat="1" ht="10.5" customHeight="1">
      <c r="A59" s="465"/>
      <c r="B59" s="536"/>
      <c r="C59" s="739"/>
      <c r="D59" s="210"/>
      <c r="E59" s="740"/>
      <c r="F59" s="740"/>
      <c r="G59" s="740"/>
      <c r="H59" s="740"/>
      <c r="I59" s="740"/>
      <c r="J59" s="740"/>
      <c r="K59" s="740"/>
      <c r="L59" s="740"/>
      <c r="M59" s="740"/>
      <c r="N59" s="740"/>
      <c r="O59" s="740"/>
      <c r="P59" s="740"/>
      <c r="Q59" s="740"/>
      <c r="R59" s="806"/>
      <c r="S59" s="117"/>
    </row>
    <row r="60" spans="1:32" s="495" customFormat="1" ht="10.5" customHeight="1">
      <c r="A60" s="465"/>
      <c r="B60" s="536"/>
      <c r="C60" s="739"/>
      <c r="D60" s="210"/>
      <c r="E60" s="740"/>
      <c r="F60" s="740"/>
      <c r="G60" s="740"/>
      <c r="H60" s="740"/>
      <c r="I60" s="740"/>
      <c r="J60" s="740"/>
      <c r="K60" s="740"/>
      <c r="L60" s="740"/>
      <c r="M60" s="740"/>
      <c r="N60" s="740"/>
      <c r="O60" s="740"/>
      <c r="P60" s="740"/>
      <c r="Q60" s="740"/>
      <c r="R60" s="806"/>
      <c r="S60" s="117"/>
    </row>
    <row r="61" spans="1:32" s="495" customFormat="1" ht="10.5" customHeight="1">
      <c r="A61" s="465"/>
      <c r="B61" s="536"/>
      <c r="C61" s="739"/>
      <c r="D61" s="210"/>
      <c r="E61" s="740"/>
      <c r="F61" s="740"/>
      <c r="G61" s="740"/>
      <c r="H61" s="740"/>
      <c r="I61" s="740"/>
      <c r="J61" s="740"/>
      <c r="K61" s="740"/>
      <c r="L61" s="740"/>
      <c r="M61" s="740"/>
      <c r="N61" s="740"/>
      <c r="O61" s="740"/>
      <c r="P61" s="740"/>
      <c r="Q61" s="740"/>
      <c r="R61" s="806"/>
      <c r="S61" s="117"/>
    </row>
    <row r="62" spans="1:32" s="495" customFormat="1" ht="10.5" customHeight="1">
      <c r="A62" s="465"/>
      <c r="B62" s="536"/>
      <c r="C62" s="739"/>
      <c r="D62" s="210"/>
      <c r="E62" s="740"/>
      <c r="F62" s="740"/>
      <c r="G62" s="740"/>
      <c r="H62" s="740"/>
      <c r="I62" s="740"/>
      <c r="J62" s="740"/>
      <c r="K62" s="740"/>
      <c r="L62" s="740"/>
      <c r="M62" s="740"/>
      <c r="N62" s="740"/>
      <c r="O62" s="740"/>
      <c r="P62" s="740"/>
      <c r="Q62" s="740"/>
      <c r="R62" s="806"/>
      <c r="S62" s="117"/>
    </row>
    <row r="63" spans="1:32" s="495" customFormat="1" ht="10.5" customHeight="1">
      <c r="A63" s="465"/>
      <c r="B63" s="536"/>
      <c r="C63" s="739"/>
      <c r="D63" s="210"/>
      <c r="E63" s="740"/>
      <c r="F63" s="740"/>
      <c r="G63" s="740"/>
      <c r="H63" s="740"/>
      <c r="I63" s="740"/>
      <c r="J63" s="740"/>
      <c r="K63" s="740"/>
      <c r="L63" s="740"/>
      <c r="M63" s="740"/>
      <c r="N63" s="740"/>
      <c r="O63" s="740"/>
      <c r="P63" s="740"/>
      <c r="Q63" s="740"/>
      <c r="R63" s="806"/>
      <c r="S63" s="117"/>
    </row>
    <row r="64" spans="1:32" s="495" customFormat="1" ht="10.5" customHeight="1">
      <c r="A64" s="465"/>
      <c r="B64" s="536"/>
      <c r="C64" s="739"/>
      <c r="D64" s="210"/>
      <c r="E64" s="740"/>
      <c r="F64" s="740"/>
      <c r="G64" s="740"/>
      <c r="H64" s="740"/>
      <c r="I64" s="740"/>
      <c r="J64" s="740"/>
      <c r="K64" s="740"/>
      <c r="L64" s="740"/>
      <c r="M64" s="740"/>
      <c r="N64" s="740"/>
      <c r="O64" s="740"/>
      <c r="P64" s="740"/>
      <c r="Q64" s="740"/>
      <c r="R64" s="806"/>
      <c r="S64" s="117"/>
    </row>
    <row r="65" spans="1:19" s="495" customFormat="1" ht="10.5" customHeight="1">
      <c r="A65" s="465"/>
      <c r="B65" s="536"/>
      <c r="C65" s="739"/>
      <c r="D65" s="210"/>
      <c r="E65" s="740"/>
      <c r="F65" s="740"/>
      <c r="G65" s="740"/>
      <c r="H65" s="740"/>
      <c r="I65" s="740"/>
      <c r="J65" s="740"/>
      <c r="K65" s="740"/>
      <c r="L65" s="740"/>
      <c r="M65" s="740"/>
      <c r="N65" s="740"/>
      <c r="O65" s="740"/>
      <c r="P65" s="740"/>
      <c r="Q65" s="740"/>
      <c r="R65" s="806"/>
      <c r="S65" s="117"/>
    </row>
    <row r="66" spans="1:19" s="495" customFormat="1" ht="10.5" customHeight="1">
      <c r="A66" s="465"/>
      <c r="B66" s="536"/>
      <c r="C66" s="739"/>
      <c r="D66" s="210"/>
      <c r="E66" s="740"/>
      <c r="F66" s="740"/>
      <c r="G66" s="740"/>
      <c r="H66" s="740"/>
      <c r="I66" s="740"/>
      <c r="J66" s="740"/>
      <c r="K66" s="740"/>
      <c r="L66" s="740"/>
      <c r="M66" s="740"/>
      <c r="N66" s="740"/>
      <c r="O66" s="740"/>
      <c r="P66" s="740"/>
      <c r="Q66" s="740"/>
      <c r="R66" s="806"/>
      <c r="S66" s="117"/>
    </row>
    <row r="67" spans="1:19" s="495" customFormat="1" ht="10.5" customHeight="1">
      <c r="A67" s="465"/>
      <c r="B67" s="536"/>
      <c r="C67" s="739"/>
      <c r="D67" s="210"/>
      <c r="E67" s="740"/>
      <c r="F67" s="740"/>
      <c r="G67" s="740"/>
      <c r="H67" s="740"/>
      <c r="I67" s="740"/>
      <c r="J67" s="740"/>
      <c r="K67" s="740"/>
      <c r="L67" s="740"/>
      <c r="M67" s="740"/>
      <c r="N67" s="740"/>
      <c r="O67" s="740"/>
      <c r="P67" s="740"/>
      <c r="Q67" s="740"/>
      <c r="R67" s="806"/>
      <c r="S67" s="117"/>
    </row>
    <row r="68" spans="1:19" s="495" customFormat="1" ht="10.5" customHeight="1">
      <c r="A68" s="465"/>
      <c r="B68" s="536"/>
      <c r="C68" s="739"/>
      <c r="D68" s="210"/>
      <c r="E68" s="740"/>
      <c r="F68" s="740"/>
      <c r="G68" s="740"/>
      <c r="H68" s="740"/>
      <c r="I68" s="740"/>
      <c r="J68" s="740"/>
      <c r="K68" s="740"/>
      <c r="L68" s="740"/>
      <c r="M68" s="740"/>
      <c r="N68" s="740"/>
      <c r="O68" s="740"/>
      <c r="P68" s="740"/>
      <c r="Q68" s="740"/>
      <c r="R68" s="806"/>
      <c r="S68" s="117"/>
    </row>
    <row r="69" spans="1:19" s="495" customFormat="1" ht="10.5" customHeight="1">
      <c r="A69" s="465"/>
      <c r="B69" s="536"/>
      <c r="C69" s="739"/>
      <c r="D69" s="210"/>
      <c r="E69" s="740"/>
      <c r="F69" s="740"/>
      <c r="G69" s="740"/>
      <c r="H69" s="740"/>
      <c r="I69" s="740"/>
      <c r="J69" s="740"/>
      <c r="K69" s="740"/>
      <c r="L69" s="740"/>
      <c r="M69" s="740"/>
      <c r="N69" s="740"/>
      <c r="O69" s="740"/>
      <c r="P69" s="740"/>
      <c r="Q69" s="740"/>
      <c r="R69" s="806"/>
      <c r="S69" s="117"/>
    </row>
    <row r="70" spans="1:19" s="495" customFormat="1" ht="20.25" customHeight="1">
      <c r="A70" s="465"/>
      <c r="B70" s="536"/>
      <c r="C70" s="1728" t="s">
        <v>487</v>
      </c>
      <c r="D70" s="1728"/>
      <c r="E70" s="1728"/>
      <c r="F70" s="1728"/>
      <c r="G70" s="1728"/>
      <c r="H70" s="1728"/>
      <c r="I70" s="1728"/>
      <c r="J70" s="1728"/>
      <c r="K70" s="1728"/>
      <c r="L70" s="1728"/>
      <c r="M70" s="1728"/>
      <c r="N70" s="1728"/>
      <c r="O70" s="1728"/>
      <c r="P70" s="1728"/>
      <c r="Q70" s="1728"/>
      <c r="R70" s="806"/>
      <c r="S70" s="117"/>
    </row>
    <row r="71" spans="1:19" s="495" customFormat="1" ht="15.75" customHeight="1">
      <c r="A71" s="465"/>
      <c r="B71" s="536"/>
      <c r="C71" s="1724" t="s">
        <v>242</v>
      </c>
      <c r="D71" s="1724"/>
      <c r="E71" s="1724"/>
      <c r="F71" s="1724"/>
      <c r="G71" s="1724"/>
      <c r="H71" s="1724"/>
      <c r="I71" s="1724"/>
      <c r="J71" s="1724"/>
      <c r="K71" s="1724"/>
      <c r="L71" s="1724"/>
      <c r="M71" s="1724"/>
      <c r="N71" s="1724"/>
      <c r="O71" s="1724"/>
      <c r="P71" s="1724"/>
      <c r="Q71" s="1724"/>
      <c r="R71" s="806"/>
      <c r="S71" s="117"/>
    </row>
    <row r="72" spans="1:19">
      <c r="A72" s="465"/>
      <c r="B72" s="757">
        <v>20</v>
      </c>
      <c r="C72" s="1706">
        <v>42036</v>
      </c>
      <c r="D72" s="1706"/>
      <c r="E72" s="718"/>
      <c r="F72" s="758"/>
      <c r="G72" s="758"/>
      <c r="H72" s="758"/>
      <c r="I72" s="758"/>
      <c r="J72" s="759"/>
      <c r="K72" s="759"/>
      <c r="L72" s="759"/>
      <c r="M72" s="759"/>
      <c r="N72" s="760"/>
      <c r="O72" s="760"/>
      <c r="P72" s="760"/>
      <c r="Q72" s="1086"/>
      <c r="R72" s="810"/>
      <c r="S72" s="1086"/>
    </row>
    <row r="73" spans="1:19">
      <c r="C73" s="761"/>
      <c r="D73" s="761"/>
      <c r="E73" s="762"/>
      <c r="F73" s="762"/>
      <c r="G73" s="762"/>
      <c r="H73" s="763"/>
      <c r="I73" s="763"/>
      <c r="S73" s="764"/>
    </row>
    <row r="74" spans="1:19">
      <c r="C74" s="761"/>
      <c r="D74" s="761"/>
      <c r="E74" s="761"/>
      <c r="F74" s="761"/>
      <c r="G74" s="761"/>
      <c r="H74" s="761"/>
      <c r="I74" s="761"/>
      <c r="J74" s="761"/>
      <c r="K74" s="761"/>
      <c r="L74" s="761"/>
      <c r="M74" s="761"/>
      <c r="N74" s="761"/>
      <c r="O74" s="761"/>
      <c r="P74" s="761"/>
      <c r="S74" s="761"/>
    </row>
    <row r="75" spans="1:19">
      <c r="C75" s="761"/>
      <c r="D75" s="761"/>
      <c r="E75" s="761"/>
      <c r="F75" s="761"/>
      <c r="G75" s="761"/>
      <c r="H75" s="761"/>
      <c r="I75" s="761"/>
      <c r="J75" s="761"/>
      <c r="K75" s="761"/>
      <c r="L75" s="761"/>
      <c r="M75" s="761"/>
      <c r="N75" s="761"/>
      <c r="O75" s="761"/>
      <c r="P75" s="761"/>
      <c r="S75" s="761"/>
    </row>
    <row r="76" spans="1:19">
      <c r="C76" s="761"/>
      <c r="D76" s="761"/>
      <c r="E76" s="761"/>
      <c r="F76" s="761"/>
      <c r="G76" s="761"/>
      <c r="H76" s="761"/>
      <c r="I76" s="761"/>
      <c r="J76" s="761"/>
      <c r="K76" s="761"/>
      <c r="L76" s="761"/>
      <c r="M76" s="761"/>
      <c r="N76" s="761"/>
      <c r="O76" s="761"/>
      <c r="P76" s="761"/>
      <c r="S76" s="761"/>
    </row>
    <row r="77" spans="1:19" ht="15" customHeight="1">
      <c r="C77" s="761"/>
      <c r="D77" s="761"/>
      <c r="E77" s="761"/>
      <c r="F77" s="761"/>
      <c r="G77" s="761"/>
      <c r="H77" s="761"/>
      <c r="I77" s="761"/>
      <c r="J77" s="761"/>
      <c r="K77" s="761"/>
      <c r="L77" s="761"/>
      <c r="M77" s="761"/>
      <c r="N77" s="761"/>
      <c r="O77" s="761"/>
      <c r="P77" s="761"/>
      <c r="S77" s="761"/>
    </row>
    <row r="78" spans="1:19">
      <c r="C78" s="761"/>
      <c r="D78" s="761"/>
      <c r="E78" s="761"/>
      <c r="F78" s="761"/>
      <c r="G78" s="761"/>
      <c r="H78" s="761"/>
      <c r="I78" s="761"/>
      <c r="J78" s="761"/>
      <c r="K78" s="761"/>
      <c r="L78" s="761"/>
      <c r="M78" s="761"/>
      <c r="N78" s="761"/>
      <c r="O78" s="761"/>
      <c r="P78" s="761"/>
      <c r="S78" s="761"/>
    </row>
    <row r="79" spans="1:19">
      <c r="C79" s="761"/>
      <c r="D79" s="761"/>
      <c r="E79" s="761"/>
      <c r="F79" s="761"/>
      <c r="G79" s="761"/>
      <c r="H79" s="761"/>
      <c r="I79" s="761"/>
      <c r="J79" s="761"/>
      <c r="K79" s="761"/>
      <c r="L79" s="761"/>
      <c r="M79" s="761"/>
      <c r="N79" s="761"/>
      <c r="O79" s="761"/>
      <c r="P79" s="761"/>
      <c r="S79" s="761"/>
    </row>
    <row r="80" spans="1:19">
      <c r="C80" s="761"/>
      <c r="D80" s="761"/>
      <c r="E80" s="761"/>
      <c r="F80" s="761"/>
      <c r="G80" s="761"/>
      <c r="H80" s="761"/>
      <c r="I80" s="761"/>
      <c r="J80" s="761"/>
      <c r="K80" s="761"/>
      <c r="L80" s="761"/>
      <c r="M80" s="761"/>
      <c r="N80" s="761"/>
      <c r="O80" s="761"/>
      <c r="P80" s="761"/>
      <c r="S80" s="761"/>
    </row>
    <row r="81" spans="3:19">
      <c r="C81" s="761"/>
      <c r="D81" s="761"/>
      <c r="E81" s="761"/>
      <c r="F81" s="761"/>
      <c r="G81" s="761"/>
      <c r="H81" s="761"/>
      <c r="I81" s="761"/>
      <c r="J81" s="761"/>
      <c r="K81" s="761"/>
      <c r="L81" s="761"/>
      <c r="M81" s="761"/>
      <c r="N81" s="761"/>
      <c r="O81" s="761"/>
      <c r="P81" s="761"/>
      <c r="S81" s="761"/>
    </row>
    <row r="82" spans="3:19">
      <c r="C82" s="761"/>
      <c r="D82" s="761"/>
      <c r="E82" s="761"/>
      <c r="F82" s="761"/>
      <c r="G82" s="761"/>
      <c r="H82" s="761"/>
      <c r="I82" s="761"/>
      <c r="J82" s="761"/>
      <c r="K82" s="761"/>
      <c r="L82" s="761"/>
      <c r="M82" s="761"/>
      <c r="N82" s="761"/>
      <c r="O82" s="761"/>
      <c r="P82" s="761"/>
      <c r="S82" s="761"/>
    </row>
    <row r="83" spans="3:19" ht="8.25" customHeight="1">
      <c r="C83" s="761"/>
      <c r="D83" s="761"/>
      <c r="E83" s="761"/>
      <c r="F83" s="761"/>
      <c r="G83" s="761"/>
      <c r="H83" s="761"/>
      <c r="I83" s="761"/>
      <c r="J83" s="761"/>
      <c r="K83" s="761"/>
      <c r="L83" s="761"/>
      <c r="M83" s="761"/>
      <c r="N83" s="761"/>
      <c r="O83" s="761"/>
      <c r="P83" s="761"/>
      <c r="S83" s="761"/>
    </row>
    <row r="84" spans="3:19">
      <c r="C84" s="761"/>
      <c r="D84" s="761"/>
      <c r="E84" s="761"/>
      <c r="F84" s="761"/>
      <c r="G84" s="761"/>
      <c r="H84" s="761"/>
      <c r="I84" s="761"/>
      <c r="J84" s="761"/>
      <c r="K84" s="761"/>
      <c r="L84" s="761"/>
      <c r="M84" s="761"/>
      <c r="N84" s="761"/>
      <c r="O84" s="761"/>
      <c r="P84" s="761"/>
      <c r="Q84" s="761"/>
      <c r="R84" s="799"/>
      <c r="S84" s="761"/>
    </row>
    <row r="85" spans="3:19" ht="9" customHeight="1">
      <c r="C85" s="761"/>
      <c r="D85" s="761"/>
      <c r="E85" s="761"/>
      <c r="F85" s="761"/>
      <c r="G85" s="761"/>
      <c r="H85" s="761"/>
      <c r="I85" s="761"/>
      <c r="J85" s="761"/>
      <c r="K85" s="761"/>
      <c r="L85" s="761"/>
      <c r="M85" s="761"/>
      <c r="N85" s="761"/>
      <c r="O85" s="761"/>
      <c r="P85" s="761"/>
      <c r="Q85" s="761"/>
      <c r="R85" s="799"/>
      <c r="S85" s="761"/>
    </row>
    <row r="86" spans="3:19" ht="8.25" customHeight="1">
      <c r="C86" s="761"/>
      <c r="D86" s="761"/>
      <c r="E86" s="761"/>
      <c r="F86" s="761"/>
      <c r="G86" s="761"/>
      <c r="H86" s="761"/>
      <c r="I86" s="761"/>
      <c r="J86" s="761"/>
      <c r="K86" s="761"/>
      <c r="L86" s="761"/>
      <c r="M86" s="761"/>
      <c r="N86" s="761"/>
      <c r="O86" s="761"/>
      <c r="P86" s="761"/>
      <c r="Q86" s="761"/>
      <c r="R86" s="799"/>
      <c r="S86" s="761"/>
    </row>
    <row r="87" spans="3:19" ht="9.75" customHeight="1">
      <c r="C87" s="761"/>
      <c r="D87" s="761"/>
      <c r="E87" s="761"/>
      <c r="F87" s="761"/>
      <c r="G87" s="761"/>
      <c r="H87" s="761"/>
      <c r="I87" s="761"/>
      <c r="J87" s="761"/>
      <c r="K87" s="761"/>
      <c r="L87" s="761"/>
      <c r="M87" s="761"/>
      <c r="N87" s="761"/>
      <c r="O87" s="761"/>
      <c r="P87" s="761"/>
      <c r="Q87" s="761"/>
      <c r="R87" s="799"/>
      <c r="S87" s="761"/>
    </row>
    <row r="88" spans="3:19">
      <c r="C88" s="761"/>
      <c r="D88" s="761"/>
      <c r="E88" s="761"/>
      <c r="F88" s="761"/>
      <c r="G88" s="761"/>
      <c r="H88" s="761"/>
      <c r="I88" s="761"/>
      <c r="J88" s="761"/>
      <c r="K88" s="761"/>
      <c r="L88" s="761"/>
      <c r="M88" s="761"/>
      <c r="N88" s="761"/>
      <c r="O88" s="761"/>
      <c r="P88" s="761"/>
      <c r="Q88" s="761"/>
      <c r="R88" s="799"/>
      <c r="S88" s="761"/>
    </row>
    <row r="89" spans="3:19">
      <c r="C89" s="761"/>
      <c r="D89" s="761"/>
      <c r="E89" s="761"/>
      <c r="F89" s="761"/>
      <c r="G89" s="761"/>
      <c r="H89" s="761"/>
      <c r="I89" s="761"/>
      <c r="J89" s="761"/>
      <c r="K89" s="761"/>
      <c r="L89" s="761"/>
      <c r="M89" s="761"/>
      <c r="N89" s="761"/>
      <c r="O89" s="761"/>
      <c r="P89" s="761"/>
      <c r="Q89" s="761"/>
      <c r="R89" s="799"/>
      <c r="S89" s="761"/>
    </row>
    <row r="90" spans="3:19">
      <c r="C90" s="761"/>
      <c r="D90" s="761"/>
      <c r="E90" s="761"/>
      <c r="F90" s="761"/>
      <c r="G90" s="761"/>
      <c r="H90" s="761"/>
      <c r="I90" s="761"/>
      <c r="J90" s="761"/>
      <c r="K90" s="761"/>
      <c r="L90" s="761"/>
      <c r="M90" s="761"/>
      <c r="N90" s="761"/>
      <c r="O90" s="761"/>
      <c r="P90" s="761"/>
      <c r="Q90" s="761"/>
      <c r="R90" s="799"/>
      <c r="S90" s="761"/>
    </row>
    <row r="91" spans="3:19">
      <c r="C91" s="761"/>
      <c r="D91" s="761"/>
      <c r="E91" s="761"/>
      <c r="F91" s="761"/>
      <c r="G91" s="761"/>
      <c r="H91" s="761"/>
      <c r="I91" s="761"/>
      <c r="J91" s="761"/>
      <c r="K91" s="761"/>
      <c r="L91" s="761"/>
      <c r="M91" s="761"/>
      <c r="N91" s="761"/>
      <c r="O91" s="761"/>
      <c r="P91" s="761"/>
      <c r="Q91" s="761"/>
      <c r="R91" s="799"/>
      <c r="S91" s="761"/>
    </row>
    <row r="92" spans="3:19">
      <c r="C92" s="761"/>
      <c r="D92" s="761"/>
      <c r="E92" s="761"/>
      <c r="F92" s="761"/>
      <c r="G92" s="761"/>
      <c r="H92" s="761"/>
      <c r="I92" s="761"/>
      <c r="J92" s="761"/>
      <c r="K92" s="761"/>
      <c r="L92" s="761"/>
      <c r="M92" s="761"/>
      <c r="N92" s="761"/>
      <c r="O92" s="761"/>
      <c r="P92" s="761"/>
      <c r="Q92" s="761"/>
      <c r="R92" s="799"/>
      <c r="S92" s="761"/>
    </row>
    <row r="93" spans="3:19">
      <c r="C93" s="761"/>
      <c r="D93" s="761"/>
      <c r="E93" s="761"/>
      <c r="F93" s="761"/>
      <c r="G93" s="761"/>
      <c r="H93" s="761"/>
      <c r="I93" s="761"/>
      <c r="J93" s="761"/>
      <c r="K93" s="761"/>
      <c r="L93" s="761"/>
      <c r="M93" s="761"/>
      <c r="N93" s="761"/>
      <c r="O93" s="761"/>
      <c r="P93" s="761"/>
      <c r="Q93" s="761"/>
      <c r="R93" s="799"/>
      <c r="S93" s="761"/>
    </row>
    <row r="94" spans="3:19">
      <c r="C94" s="761"/>
      <c r="D94" s="761"/>
      <c r="E94" s="761"/>
      <c r="F94" s="761"/>
      <c r="G94" s="761"/>
      <c r="H94" s="761"/>
      <c r="I94" s="761"/>
      <c r="J94" s="761"/>
      <c r="K94" s="761"/>
      <c r="L94" s="761"/>
      <c r="M94" s="761"/>
      <c r="N94" s="761"/>
      <c r="O94" s="761"/>
      <c r="P94" s="761"/>
      <c r="Q94" s="761"/>
      <c r="R94" s="799"/>
      <c r="S94" s="761"/>
    </row>
    <row r="95" spans="3:19">
      <c r="C95" s="761"/>
      <c r="D95" s="761"/>
      <c r="E95" s="761"/>
      <c r="F95" s="761"/>
      <c r="G95" s="761"/>
      <c r="H95" s="761"/>
      <c r="I95" s="761"/>
      <c r="J95" s="761"/>
      <c r="K95" s="761"/>
      <c r="L95" s="761"/>
      <c r="M95" s="761"/>
      <c r="N95" s="761"/>
      <c r="O95" s="761"/>
      <c r="P95" s="761"/>
      <c r="Q95" s="761"/>
      <c r="R95" s="799"/>
      <c r="S95" s="761"/>
    </row>
    <row r="96" spans="3:19">
      <c r="C96" s="761"/>
      <c r="D96" s="761"/>
      <c r="E96" s="761"/>
      <c r="F96" s="761"/>
      <c r="G96" s="761"/>
      <c r="H96" s="761"/>
      <c r="I96" s="761"/>
      <c r="J96" s="761"/>
      <c r="K96" s="761"/>
      <c r="L96" s="761"/>
      <c r="M96" s="761"/>
      <c r="N96" s="761"/>
      <c r="O96" s="761"/>
      <c r="P96" s="761"/>
      <c r="Q96" s="761"/>
      <c r="R96" s="799"/>
      <c r="S96" s="761"/>
    </row>
    <row r="97" spans="3:19">
      <c r="C97" s="761"/>
      <c r="D97" s="761"/>
      <c r="E97" s="761"/>
      <c r="F97" s="761"/>
      <c r="G97" s="761"/>
      <c r="H97" s="761"/>
      <c r="I97" s="761"/>
      <c r="J97" s="761"/>
      <c r="K97" s="761"/>
      <c r="L97" s="761"/>
      <c r="M97" s="761"/>
      <c r="N97" s="761"/>
      <c r="O97" s="761"/>
      <c r="P97" s="761"/>
      <c r="Q97" s="761"/>
      <c r="R97" s="799"/>
      <c r="S97" s="761"/>
    </row>
    <row r="98" spans="3:19">
      <c r="C98" s="761"/>
      <c r="D98" s="761"/>
      <c r="E98" s="761"/>
      <c r="F98" s="761"/>
      <c r="G98" s="761"/>
      <c r="H98" s="761"/>
      <c r="I98" s="761"/>
      <c r="J98" s="761"/>
      <c r="K98" s="761"/>
      <c r="L98" s="761"/>
      <c r="M98" s="761"/>
      <c r="N98" s="761"/>
      <c r="O98" s="761"/>
      <c r="P98" s="761"/>
      <c r="Q98" s="761"/>
      <c r="R98" s="799"/>
      <c r="S98" s="761"/>
    </row>
    <row r="99" spans="3:19">
      <c r="C99" s="761"/>
      <c r="D99" s="761"/>
      <c r="E99" s="761"/>
      <c r="F99" s="761"/>
      <c r="G99" s="761"/>
      <c r="H99" s="761"/>
      <c r="I99" s="761"/>
      <c r="J99" s="761"/>
      <c r="K99" s="761"/>
      <c r="L99" s="761"/>
      <c r="M99" s="761"/>
      <c r="N99" s="761"/>
      <c r="O99" s="761"/>
      <c r="P99" s="761"/>
      <c r="Q99" s="761"/>
      <c r="R99" s="799"/>
      <c r="S99" s="761"/>
    </row>
    <row r="100" spans="3:19">
      <c r="C100" s="761"/>
      <c r="D100" s="761"/>
      <c r="E100" s="761"/>
      <c r="F100" s="761"/>
      <c r="G100" s="761"/>
      <c r="H100" s="761"/>
      <c r="I100" s="761"/>
      <c r="J100" s="761"/>
      <c r="K100" s="761"/>
      <c r="L100" s="761"/>
      <c r="M100" s="761"/>
      <c r="N100" s="761"/>
      <c r="O100" s="761"/>
      <c r="P100" s="761"/>
      <c r="Q100" s="761"/>
      <c r="R100" s="799"/>
      <c r="S100" s="761"/>
    </row>
    <row r="101" spans="3:19">
      <c r="C101" s="761"/>
      <c r="D101" s="761"/>
      <c r="E101" s="761"/>
      <c r="F101" s="761"/>
      <c r="G101" s="761"/>
      <c r="H101" s="761"/>
      <c r="I101" s="761"/>
      <c r="J101" s="761"/>
      <c r="K101" s="761"/>
      <c r="L101" s="761"/>
      <c r="M101" s="761"/>
      <c r="N101" s="761"/>
      <c r="O101" s="761"/>
      <c r="P101" s="761"/>
      <c r="Q101" s="761"/>
      <c r="R101" s="799"/>
      <c r="S101" s="761"/>
    </row>
    <row r="102" spans="3:19">
      <c r="C102" s="761"/>
      <c r="D102" s="761"/>
      <c r="E102" s="761"/>
      <c r="F102" s="761"/>
      <c r="G102" s="761"/>
      <c r="H102" s="761"/>
      <c r="I102" s="761"/>
      <c r="J102" s="761"/>
      <c r="K102" s="761"/>
      <c r="L102" s="761"/>
      <c r="M102" s="761"/>
      <c r="N102" s="761"/>
      <c r="O102" s="761"/>
      <c r="P102" s="761"/>
      <c r="Q102" s="761"/>
      <c r="R102" s="799"/>
      <c r="S102" s="761"/>
    </row>
    <row r="103" spans="3:19">
      <c r="C103" s="761"/>
      <c r="D103" s="761"/>
      <c r="E103" s="761"/>
      <c r="F103" s="761"/>
      <c r="G103" s="761"/>
      <c r="H103" s="761"/>
      <c r="I103" s="761"/>
      <c r="J103" s="761"/>
      <c r="K103" s="761"/>
      <c r="L103" s="761"/>
      <c r="M103" s="761"/>
      <c r="N103" s="761"/>
      <c r="O103" s="761"/>
      <c r="P103" s="761"/>
      <c r="Q103" s="761"/>
      <c r="R103" s="799"/>
      <c r="S103" s="761"/>
    </row>
    <row r="104" spans="3:19">
      <c r="C104" s="761"/>
      <c r="D104" s="761"/>
      <c r="E104" s="761"/>
      <c r="F104" s="761"/>
      <c r="G104" s="761"/>
      <c r="H104" s="761"/>
      <c r="I104" s="761"/>
      <c r="J104" s="761"/>
      <c r="K104" s="761"/>
      <c r="L104" s="761"/>
      <c r="M104" s="761"/>
      <c r="N104" s="761"/>
      <c r="O104" s="761"/>
      <c r="P104" s="761"/>
      <c r="Q104" s="761"/>
      <c r="R104" s="799"/>
      <c r="S104" s="761"/>
    </row>
    <row r="105" spans="3:19">
      <c r="C105" s="761"/>
      <c r="D105" s="761"/>
      <c r="E105" s="761"/>
      <c r="F105" s="761"/>
      <c r="G105" s="761"/>
      <c r="H105" s="761"/>
      <c r="I105" s="761"/>
      <c r="J105" s="761"/>
      <c r="K105" s="761"/>
      <c r="L105" s="761"/>
      <c r="M105" s="761"/>
      <c r="N105" s="761"/>
      <c r="O105" s="761"/>
      <c r="P105" s="761"/>
      <c r="Q105" s="761"/>
      <c r="R105" s="799"/>
      <c r="S105" s="761"/>
    </row>
    <row r="106" spans="3:19">
      <c r="C106" s="761"/>
      <c r="D106" s="761"/>
      <c r="E106" s="761"/>
      <c r="F106" s="761"/>
      <c r="G106" s="761"/>
      <c r="H106" s="761"/>
      <c r="I106" s="761"/>
      <c r="J106" s="761"/>
      <c r="K106" s="761"/>
      <c r="L106" s="761"/>
      <c r="M106" s="761"/>
      <c r="N106" s="761"/>
      <c r="O106" s="761"/>
      <c r="P106" s="761"/>
      <c r="Q106" s="761"/>
      <c r="R106" s="799"/>
      <c r="S106" s="761"/>
    </row>
    <row r="107" spans="3:19">
      <c r="C107" s="761"/>
      <c r="D107" s="761"/>
      <c r="E107" s="761"/>
      <c r="F107" s="761"/>
      <c r="G107" s="761"/>
      <c r="H107" s="761"/>
      <c r="I107" s="761"/>
      <c r="J107" s="761"/>
      <c r="K107" s="761"/>
      <c r="L107" s="761"/>
      <c r="M107" s="761"/>
      <c r="N107" s="761"/>
      <c r="O107" s="761"/>
      <c r="P107" s="761"/>
      <c r="Q107" s="761"/>
      <c r="R107" s="799"/>
      <c r="S107" s="761"/>
    </row>
    <row r="108" spans="3:19">
      <c r="C108" s="761"/>
      <c r="D108" s="761"/>
      <c r="E108" s="761"/>
      <c r="F108" s="761"/>
      <c r="G108" s="761"/>
      <c r="H108" s="761"/>
      <c r="I108" s="761"/>
      <c r="J108" s="761"/>
      <c r="K108" s="761"/>
      <c r="L108" s="761"/>
      <c r="M108" s="761"/>
      <c r="N108" s="761"/>
      <c r="O108" s="761"/>
      <c r="P108" s="761"/>
      <c r="Q108" s="761"/>
      <c r="R108" s="799"/>
      <c r="S108" s="761"/>
    </row>
    <row r="109" spans="3:19">
      <c r="C109" s="761"/>
      <c r="D109" s="761"/>
      <c r="E109" s="761"/>
      <c r="F109" s="761"/>
      <c r="G109" s="761"/>
      <c r="H109" s="761"/>
      <c r="I109" s="761"/>
      <c r="J109" s="761"/>
      <c r="K109" s="761"/>
      <c r="L109" s="761"/>
      <c r="M109" s="761"/>
      <c r="N109" s="761"/>
      <c r="O109" s="761"/>
      <c r="P109" s="761"/>
      <c r="Q109" s="761"/>
      <c r="R109" s="799"/>
      <c r="S109" s="761"/>
    </row>
    <row r="110" spans="3:19">
      <c r="C110" s="761"/>
      <c r="D110" s="761"/>
      <c r="E110" s="761"/>
      <c r="F110" s="761"/>
      <c r="G110" s="761"/>
      <c r="H110" s="761"/>
      <c r="I110" s="761"/>
      <c r="J110" s="761"/>
      <c r="K110" s="761"/>
      <c r="L110" s="761"/>
      <c r="M110" s="761"/>
      <c r="N110" s="761"/>
      <c r="O110" s="761"/>
      <c r="P110" s="761"/>
      <c r="Q110" s="761"/>
      <c r="R110" s="799"/>
      <c r="S110" s="761"/>
    </row>
    <row r="111" spans="3:19">
      <c r="C111" s="761"/>
      <c r="D111" s="761"/>
      <c r="E111" s="761"/>
      <c r="F111" s="761"/>
      <c r="G111" s="761"/>
      <c r="H111" s="761"/>
      <c r="I111" s="761"/>
      <c r="J111" s="761"/>
      <c r="K111" s="761"/>
      <c r="L111" s="761"/>
      <c r="M111" s="761"/>
      <c r="N111" s="761"/>
      <c r="O111" s="761"/>
      <c r="P111" s="761"/>
      <c r="Q111" s="761"/>
      <c r="R111" s="799"/>
      <c r="S111" s="761"/>
    </row>
    <row r="112" spans="3:19">
      <c r="C112" s="761"/>
      <c r="D112" s="761"/>
      <c r="E112" s="761"/>
      <c r="F112" s="761"/>
      <c r="G112" s="761"/>
      <c r="H112" s="761"/>
      <c r="I112" s="761"/>
      <c r="J112" s="761"/>
      <c r="K112" s="761"/>
      <c r="L112" s="761"/>
      <c r="M112" s="761"/>
      <c r="N112" s="761"/>
      <c r="O112" s="761"/>
      <c r="P112" s="761"/>
      <c r="Q112" s="761"/>
      <c r="R112" s="799"/>
      <c r="S112" s="761"/>
    </row>
    <row r="113" spans="3:19">
      <c r="C113" s="761"/>
      <c r="D113" s="761"/>
      <c r="E113" s="761"/>
      <c r="F113" s="761"/>
      <c r="G113" s="761"/>
      <c r="H113" s="761"/>
      <c r="I113" s="761"/>
      <c r="J113" s="761"/>
      <c r="K113" s="761"/>
      <c r="L113" s="761"/>
      <c r="M113" s="761"/>
      <c r="N113" s="761"/>
      <c r="O113" s="761"/>
      <c r="P113" s="761"/>
      <c r="Q113" s="761"/>
      <c r="R113" s="799"/>
      <c r="S113" s="761"/>
    </row>
    <row r="114" spans="3:19">
      <c r="C114" s="761"/>
      <c r="D114" s="761"/>
      <c r="E114" s="761"/>
      <c r="F114" s="761"/>
      <c r="G114" s="761"/>
      <c r="H114" s="761"/>
      <c r="I114" s="761"/>
      <c r="J114" s="761"/>
      <c r="K114" s="761"/>
      <c r="L114" s="761"/>
      <c r="M114" s="761"/>
      <c r="N114" s="761"/>
      <c r="O114" s="761"/>
      <c r="P114" s="761"/>
      <c r="Q114" s="761"/>
      <c r="R114" s="799"/>
      <c r="S114" s="761"/>
    </row>
    <row r="115" spans="3:19">
      <c r="C115" s="761"/>
      <c r="D115" s="761"/>
      <c r="E115" s="761"/>
      <c r="F115" s="761"/>
      <c r="G115" s="761"/>
      <c r="H115" s="761"/>
      <c r="I115" s="761"/>
      <c r="J115" s="761"/>
      <c r="K115" s="761"/>
      <c r="L115" s="761"/>
      <c r="M115" s="761"/>
      <c r="N115" s="761"/>
      <c r="O115" s="761"/>
      <c r="P115" s="761"/>
      <c r="Q115" s="761"/>
      <c r="R115" s="799"/>
      <c r="S115" s="761"/>
    </row>
    <row r="116" spans="3:19">
      <c r="C116" s="761"/>
      <c r="D116" s="761"/>
      <c r="E116" s="761"/>
      <c r="F116" s="761"/>
      <c r="G116" s="761"/>
      <c r="H116" s="761"/>
      <c r="I116" s="761"/>
      <c r="J116" s="761"/>
      <c r="K116" s="761"/>
      <c r="L116" s="761"/>
      <c r="M116" s="761"/>
      <c r="N116" s="761"/>
      <c r="O116" s="761"/>
      <c r="P116" s="761"/>
      <c r="Q116" s="761"/>
      <c r="R116" s="799"/>
      <c r="S116" s="761"/>
    </row>
    <row r="117" spans="3:19">
      <c r="C117" s="761"/>
      <c r="D117" s="761"/>
      <c r="E117" s="761"/>
      <c r="F117" s="761"/>
      <c r="G117" s="761"/>
      <c r="H117" s="761"/>
      <c r="I117" s="761"/>
      <c r="J117" s="761"/>
      <c r="K117" s="761"/>
      <c r="L117" s="761"/>
      <c r="M117" s="761"/>
      <c r="N117" s="761"/>
      <c r="O117" s="761"/>
      <c r="P117" s="761"/>
      <c r="Q117" s="761"/>
      <c r="R117" s="799"/>
      <c r="S117" s="761"/>
    </row>
    <row r="118" spans="3:19">
      <c r="C118" s="761"/>
      <c r="D118" s="761"/>
      <c r="E118" s="761"/>
      <c r="F118" s="761"/>
      <c r="G118" s="761"/>
      <c r="H118" s="761"/>
      <c r="I118" s="761"/>
      <c r="J118" s="761"/>
      <c r="K118" s="761"/>
      <c r="L118" s="761"/>
      <c r="M118" s="761"/>
      <c r="N118" s="761"/>
      <c r="O118" s="761"/>
      <c r="P118" s="761"/>
      <c r="Q118" s="761"/>
      <c r="R118" s="799"/>
      <c r="S118" s="761"/>
    </row>
    <row r="119" spans="3:19">
      <c r="C119" s="761"/>
      <c r="D119" s="761"/>
      <c r="E119" s="761"/>
      <c r="F119" s="761"/>
      <c r="G119" s="761"/>
      <c r="H119" s="761"/>
      <c r="I119" s="761"/>
      <c r="J119" s="761"/>
      <c r="K119" s="761"/>
      <c r="L119" s="761"/>
      <c r="M119" s="761"/>
      <c r="N119" s="761"/>
      <c r="O119" s="761"/>
      <c r="P119" s="761"/>
      <c r="Q119" s="761"/>
      <c r="R119" s="799"/>
      <c r="S119" s="761"/>
    </row>
    <row r="120" spans="3:19">
      <c r="C120" s="761"/>
      <c r="D120" s="761"/>
      <c r="E120" s="761"/>
      <c r="F120" s="761"/>
      <c r="G120" s="761"/>
      <c r="H120" s="761"/>
      <c r="I120" s="761"/>
      <c r="J120" s="761"/>
      <c r="K120" s="761"/>
      <c r="L120" s="761"/>
      <c r="M120" s="761"/>
      <c r="N120" s="761"/>
      <c r="O120" s="761"/>
      <c r="P120" s="761"/>
      <c r="Q120" s="761"/>
      <c r="R120" s="799"/>
      <c r="S120" s="761"/>
    </row>
    <row r="121" spans="3:19">
      <c r="C121" s="761"/>
      <c r="D121" s="761"/>
      <c r="E121" s="761"/>
      <c r="F121" s="761"/>
      <c r="G121" s="761"/>
      <c r="H121" s="761"/>
      <c r="I121" s="761"/>
      <c r="J121" s="761"/>
      <c r="K121" s="761"/>
      <c r="L121" s="761"/>
      <c r="M121" s="761"/>
      <c r="N121" s="761"/>
      <c r="O121" s="761"/>
      <c r="P121" s="761"/>
      <c r="Q121" s="761"/>
      <c r="R121" s="799"/>
      <c r="S121" s="761"/>
    </row>
    <row r="122" spans="3:19">
      <c r="C122" s="761"/>
      <c r="D122" s="761"/>
      <c r="E122" s="761"/>
      <c r="F122" s="761"/>
      <c r="G122" s="761"/>
      <c r="H122" s="761"/>
      <c r="I122" s="761"/>
      <c r="J122" s="761"/>
      <c r="K122" s="761"/>
      <c r="L122" s="761"/>
      <c r="M122" s="761"/>
      <c r="N122" s="761"/>
      <c r="O122" s="761"/>
      <c r="P122" s="761"/>
      <c r="Q122" s="761"/>
      <c r="R122" s="799"/>
      <c r="S122" s="761"/>
    </row>
    <row r="123" spans="3:19">
      <c r="C123" s="761"/>
      <c r="D123" s="761"/>
      <c r="E123" s="761"/>
      <c r="F123" s="761"/>
      <c r="G123" s="761"/>
      <c r="H123" s="761"/>
      <c r="I123" s="761"/>
      <c r="J123" s="761"/>
      <c r="K123" s="761"/>
      <c r="L123" s="761"/>
      <c r="M123" s="761"/>
      <c r="N123" s="761"/>
      <c r="O123" s="761"/>
      <c r="P123" s="761"/>
      <c r="Q123" s="761"/>
      <c r="R123" s="799"/>
      <c r="S123" s="761"/>
    </row>
    <row r="124" spans="3:19">
      <c r="C124" s="761"/>
      <c r="D124" s="761"/>
      <c r="E124" s="761"/>
      <c r="F124" s="761"/>
      <c r="G124" s="761"/>
      <c r="H124" s="761"/>
      <c r="I124" s="761"/>
      <c r="J124" s="761"/>
      <c r="K124" s="761"/>
      <c r="L124" s="761"/>
      <c r="M124" s="761"/>
      <c r="N124" s="761"/>
      <c r="O124" s="761"/>
      <c r="P124" s="761"/>
      <c r="Q124" s="761"/>
      <c r="R124" s="799"/>
      <c r="S124" s="761"/>
    </row>
    <row r="125" spans="3:19">
      <c r="C125" s="761"/>
      <c r="D125" s="761"/>
      <c r="E125" s="761"/>
      <c r="F125" s="761"/>
      <c r="G125" s="761"/>
      <c r="H125" s="761"/>
      <c r="I125" s="761"/>
      <c r="J125" s="761"/>
      <c r="K125" s="761"/>
      <c r="L125" s="761"/>
      <c r="M125" s="761"/>
      <c r="N125" s="761"/>
      <c r="O125" s="761"/>
      <c r="P125" s="761"/>
      <c r="Q125" s="761"/>
      <c r="R125" s="799"/>
      <c r="S125" s="761"/>
    </row>
    <row r="126" spans="3:19">
      <c r="C126" s="761"/>
      <c r="D126" s="761"/>
      <c r="E126" s="761"/>
      <c r="F126" s="761"/>
      <c r="G126" s="761"/>
      <c r="H126" s="761"/>
      <c r="I126" s="761"/>
      <c r="J126" s="761"/>
      <c r="K126" s="761"/>
      <c r="L126" s="761"/>
      <c r="M126" s="761"/>
      <c r="N126" s="761"/>
      <c r="O126" s="761"/>
      <c r="P126" s="761"/>
      <c r="Q126" s="761"/>
      <c r="R126" s="799"/>
      <c r="S126" s="761"/>
    </row>
    <row r="127" spans="3:19">
      <c r="C127" s="761"/>
      <c r="D127" s="761"/>
      <c r="E127" s="761"/>
      <c r="F127" s="761"/>
      <c r="G127" s="761"/>
      <c r="H127" s="761"/>
      <c r="I127" s="761"/>
      <c r="J127" s="761"/>
      <c r="K127" s="761"/>
      <c r="L127" s="761"/>
      <c r="M127" s="761"/>
      <c r="N127" s="761"/>
      <c r="O127" s="761"/>
      <c r="P127" s="761"/>
      <c r="Q127" s="761"/>
      <c r="R127" s="799"/>
      <c r="S127" s="761"/>
    </row>
    <row r="128" spans="3:19">
      <c r="C128" s="761"/>
      <c r="D128" s="761"/>
      <c r="E128" s="761"/>
      <c r="F128" s="761"/>
      <c r="G128" s="761"/>
      <c r="H128" s="761"/>
      <c r="I128" s="761"/>
      <c r="J128" s="761"/>
      <c r="K128" s="761"/>
      <c r="L128" s="761"/>
      <c r="M128" s="761"/>
      <c r="N128" s="761"/>
      <c r="O128" s="761"/>
      <c r="P128" s="761"/>
      <c r="Q128" s="761"/>
      <c r="R128" s="799"/>
      <c r="S128" s="761"/>
    </row>
    <row r="129" spans="3:19">
      <c r="C129" s="761"/>
      <c r="D129" s="761"/>
      <c r="E129" s="761"/>
      <c r="F129" s="761"/>
      <c r="G129" s="761"/>
      <c r="H129" s="761"/>
      <c r="I129" s="761"/>
      <c r="J129" s="761"/>
      <c r="K129" s="761"/>
      <c r="L129" s="761"/>
      <c r="M129" s="761"/>
      <c r="N129" s="761"/>
      <c r="O129" s="761"/>
      <c r="P129" s="761"/>
      <c r="Q129" s="761"/>
      <c r="R129" s="799"/>
      <c r="S129" s="761"/>
    </row>
    <row r="130" spans="3:19">
      <c r="C130" s="761"/>
      <c r="D130" s="761"/>
      <c r="E130" s="761"/>
      <c r="F130" s="761"/>
      <c r="G130" s="761"/>
      <c r="H130" s="761"/>
      <c r="I130" s="761"/>
      <c r="J130" s="761"/>
      <c r="K130" s="761"/>
      <c r="L130" s="761"/>
      <c r="M130" s="761"/>
      <c r="N130" s="761"/>
      <c r="O130" s="761"/>
      <c r="P130" s="761"/>
      <c r="Q130" s="761"/>
      <c r="R130" s="799"/>
      <c r="S130" s="761"/>
    </row>
    <row r="131" spans="3:19">
      <c r="C131" s="761"/>
      <c r="D131" s="761"/>
      <c r="E131" s="761"/>
      <c r="F131" s="761"/>
      <c r="G131" s="761"/>
      <c r="H131" s="761"/>
      <c r="I131" s="761"/>
      <c r="J131" s="761"/>
      <c r="K131" s="761"/>
      <c r="L131" s="761"/>
      <c r="M131" s="761"/>
      <c r="N131" s="761"/>
      <c r="O131" s="761"/>
      <c r="P131" s="761"/>
      <c r="Q131" s="761"/>
      <c r="R131" s="799"/>
      <c r="S131" s="761"/>
    </row>
    <row r="132" spans="3:19">
      <c r="C132" s="761"/>
      <c r="D132" s="761"/>
      <c r="E132" s="761"/>
      <c r="F132" s="761"/>
      <c r="G132" s="761"/>
      <c r="H132" s="761"/>
      <c r="I132" s="761"/>
      <c r="J132" s="761"/>
      <c r="K132" s="761"/>
      <c r="L132" s="761"/>
      <c r="M132" s="761"/>
      <c r="N132" s="761"/>
      <c r="O132" s="761"/>
      <c r="P132" s="761"/>
      <c r="Q132" s="761"/>
      <c r="R132" s="799"/>
      <c r="S132" s="761"/>
    </row>
    <row r="133" spans="3:19">
      <c r="C133" s="761"/>
      <c r="D133" s="761"/>
      <c r="E133" s="761"/>
      <c r="F133" s="761"/>
      <c r="G133" s="761"/>
      <c r="H133" s="761"/>
      <c r="I133" s="761"/>
      <c r="J133" s="761"/>
      <c r="K133" s="761"/>
      <c r="L133" s="761"/>
      <c r="M133" s="761"/>
      <c r="N133" s="761"/>
      <c r="O133" s="761"/>
      <c r="P133" s="761"/>
      <c r="Q133" s="761"/>
      <c r="R133" s="799"/>
      <c r="S133" s="761"/>
    </row>
    <row r="134" spans="3:19">
      <c r="C134" s="761"/>
      <c r="D134" s="761"/>
      <c r="E134" s="761"/>
      <c r="F134" s="761"/>
      <c r="G134" s="761"/>
      <c r="H134" s="761"/>
      <c r="I134" s="761"/>
      <c r="J134" s="761"/>
      <c r="K134" s="761"/>
      <c r="L134" s="761"/>
      <c r="M134" s="761"/>
      <c r="N134" s="761"/>
      <c r="O134" s="761"/>
      <c r="P134" s="761"/>
      <c r="Q134" s="761"/>
      <c r="R134" s="799"/>
      <c r="S134" s="761"/>
    </row>
    <row r="135" spans="3:19">
      <c r="C135" s="761"/>
      <c r="D135" s="761"/>
      <c r="E135" s="761"/>
      <c r="F135" s="761"/>
      <c r="G135" s="761"/>
      <c r="H135" s="761"/>
      <c r="I135" s="761"/>
      <c r="J135" s="761"/>
      <c r="K135" s="761"/>
      <c r="L135" s="761"/>
      <c r="M135" s="761"/>
      <c r="N135" s="761"/>
      <c r="O135" s="761"/>
      <c r="P135" s="761"/>
      <c r="Q135" s="761"/>
      <c r="R135" s="799"/>
      <c r="S135" s="761"/>
    </row>
    <row r="136" spans="3:19">
      <c r="C136" s="761"/>
      <c r="D136" s="761"/>
      <c r="E136" s="761"/>
      <c r="F136" s="761"/>
      <c r="G136" s="761"/>
      <c r="H136" s="761"/>
      <c r="I136" s="761"/>
      <c r="J136" s="761"/>
      <c r="K136" s="761"/>
      <c r="L136" s="761"/>
      <c r="M136" s="761"/>
      <c r="N136" s="761"/>
      <c r="O136" s="761"/>
      <c r="P136" s="761"/>
      <c r="Q136" s="761"/>
      <c r="R136" s="799"/>
      <c r="S136" s="761"/>
    </row>
    <row r="137" spans="3:19">
      <c r="C137" s="761"/>
      <c r="D137" s="761"/>
      <c r="E137" s="761"/>
      <c r="F137" s="761"/>
      <c r="G137" s="761"/>
      <c r="H137" s="761"/>
      <c r="I137" s="761"/>
      <c r="J137" s="761"/>
      <c r="K137" s="761"/>
      <c r="L137" s="761"/>
      <c r="M137" s="761"/>
      <c r="N137" s="761"/>
      <c r="O137" s="761"/>
      <c r="P137" s="761"/>
      <c r="Q137" s="761"/>
      <c r="R137" s="799"/>
      <c r="S137" s="761"/>
    </row>
    <row r="138" spans="3:19">
      <c r="C138" s="761"/>
      <c r="D138" s="761"/>
      <c r="E138" s="761"/>
      <c r="F138" s="761"/>
      <c r="G138" s="761"/>
      <c r="H138" s="761"/>
      <c r="I138" s="761"/>
      <c r="J138" s="761"/>
      <c r="K138" s="761"/>
      <c r="L138" s="761"/>
      <c r="M138" s="761"/>
      <c r="N138" s="761"/>
      <c r="O138" s="761"/>
      <c r="P138" s="761"/>
      <c r="Q138" s="761"/>
      <c r="R138" s="799"/>
      <c r="S138" s="761"/>
    </row>
    <row r="139" spans="3:19">
      <c r="C139" s="761"/>
      <c r="D139" s="761"/>
      <c r="E139" s="761"/>
      <c r="F139" s="761"/>
      <c r="G139" s="761"/>
      <c r="H139" s="761"/>
      <c r="I139" s="761"/>
      <c r="J139" s="761"/>
      <c r="K139" s="761"/>
      <c r="L139" s="761"/>
      <c r="M139" s="761"/>
      <c r="N139" s="761"/>
      <c r="O139" s="761"/>
      <c r="P139" s="761"/>
      <c r="Q139" s="761"/>
      <c r="R139" s="799"/>
      <c r="S139" s="761"/>
    </row>
    <row r="140" spans="3:19">
      <c r="C140" s="761"/>
      <c r="D140" s="761"/>
      <c r="E140" s="761"/>
      <c r="F140" s="761"/>
      <c r="G140" s="761"/>
      <c r="H140" s="761"/>
      <c r="I140" s="761"/>
      <c r="J140" s="761"/>
      <c r="K140" s="761"/>
      <c r="L140" s="761"/>
      <c r="M140" s="761"/>
      <c r="N140" s="761"/>
      <c r="O140" s="761"/>
      <c r="P140" s="761"/>
      <c r="Q140" s="761"/>
      <c r="R140" s="799"/>
      <c r="S140" s="761"/>
    </row>
    <row r="141" spans="3:19">
      <c r="C141" s="761"/>
      <c r="D141" s="761"/>
      <c r="E141" s="761"/>
      <c r="F141" s="761"/>
      <c r="G141" s="761"/>
      <c r="H141" s="761"/>
      <c r="I141" s="761"/>
      <c r="J141" s="761"/>
      <c r="K141" s="761"/>
      <c r="L141" s="761"/>
      <c r="M141" s="761"/>
      <c r="N141" s="761"/>
      <c r="O141" s="761"/>
      <c r="P141" s="761"/>
      <c r="Q141" s="761"/>
      <c r="R141" s="799"/>
      <c r="S141" s="761"/>
    </row>
    <row r="142" spans="3:19">
      <c r="C142" s="761"/>
      <c r="D142" s="761"/>
      <c r="E142" s="761"/>
      <c r="F142" s="761"/>
      <c r="G142" s="761"/>
      <c r="H142" s="761"/>
      <c r="I142" s="761"/>
      <c r="J142" s="761"/>
      <c r="K142" s="761"/>
      <c r="L142" s="761"/>
      <c r="M142" s="761"/>
      <c r="N142" s="761"/>
      <c r="O142" s="761"/>
      <c r="P142" s="761"/>
      <c r="Q142" s="761"/>
      <c r="R142" s="799"/>
      <c r="S142" s="761"/>
    </row>
    <row r="143" spans="3:19">
      <c r="C143" s="761"/>
      <c r="D143" s="761"/>
      <c r="E143" s="761"/>
      <c r="F143" s="761"/>
      <c r="G143" s="761"/>
      <c r="H143" s="761"/>
      <c r="I143" s="761"/>
      <c r="J143" s="761"/>
      <c r="K143" s="761"/>
      <c r="L143" s="761"/>
      <c r="M143" s="761"/>
      <c r="N143" s="761"/>
      <c r="O143" s="761"/>
      <c r="P143" s="761"/>
      <c r="Q143" s="761"/>
      <c r="R143" s="799"/>
      <c r="S143" s="761"/>
    </row>
    <row r="144" spans="3:19">
      <c r="C144" s="761"/>
      <c r="D144" s="761"/>
      <c r="E144" s="761"/>
      <c r="F144" s="761"/>
      <c r="G144" s="761"/>
      <c r="H144" s="761"/>
      <c r="I144" s="761"/>
      <c r="J144" s="761"/>
      <c r="K144" s="761"/>
      <c r="L144" s="761"/>
      <c r="M144" s="761"/>
      <c r="N144" s="761"/>
      <c r="O144" s="761"/>
      <c r="P144" s="761"/>
      <c r="Q144" s="761"/>
      <c r="R144" s="799"/>
      <c r="S144" s="761"/>
    </row>
    <row r="145" spans="3:19">
      <c r="C145" s="761"/>
      <c r="D145" s="761"/>
      <c r="E145" s="761"/>
      <c r="F145" s="761"/>
      <c r="G145" s="761"/>
      <c r="H145" s="761"/>
      <c r="I145" s="761"/>
      <c r="J145" s="761"/>
      <c r="K145" s="761"/>
      <c r="L145" s="761"/>
      <c r="M145" s="761"/>
      <c r="N145" s="761"/>
      <c r="O145" s="761"/>
      <c r="P145" s="761"/>
      <c r="Q145" s="761"/>
      <c r="R145" s="799"/>
      <c r="S145" s="761"/>
    </row>
    <row r="146" spans="3:19">
      <c r="C146" s="761"/>
      <c r="D146" s="761"/>
      <c r="E146" s="761"/>
      <c r="F146" s="761"/>
      <c r="G146" s="761"/>
      <c r="H146" s="761"/>
      <c r="I146" s="761"/>
      <c r="J146" s="761"/>
      <c r="K146" s="761"/>
      <c r="L146" s="761"/>
      <c r="M146" s="761"/>
      <c r="N146" s="761"/>
      <c r="O146" s="761"/>
      <c r="P146" s="761"/>
      <c r="Q146" s="761"/>
      <c r="R146" s="799"/>
      <c r="S146" s="761"/>
    </row>
    <row r="147" spans="3:19">
      <c r="C147" s="761"/>
      <c r="D147" s="761"/>
      <c r="E147" s="761"/>
      <c r="F147" s="761"/>
      <c r="G147" s="761"/>
      <c r="H147" s="761"/>
      <c r="I147" s="761"/>
      <c r="J147" s="761"/>
      <c r="K147" s="761"/>
      <c r="L147" s="761"/>
      <c r="M147" s="761"/>
      <c r="N147" s="761"/>
      <c r="O147" s="761"/>
      <c r="P147" s="761"/>
      <c r="Q147" s="761"/>
      <c r="R147" s="799"/>
      <c r="S147" s="761"/>
    </row>
    <row r="148" spans="3:19">
      <c r="C148" s="761"/>
      <c r="D148" s="761"/>
      <c r="E148" s="761"/>
      <c r="F148" s="761"/>
      <c r="G148" s="761"/>
      <c r="H148" s="761"/>
      <c r="I148" s="761"/>
      <c r="J148" s="761"/>
      <c r="K148" s="761"/>
      <c r="L148" s="761"/>
      <c r="M148" s="761"/>
      <c r="N148" s="761"/>
      <c r="O148" s="761"/>
      <c r="P148" s="761"/>
      <c r="Q148" s="761"/>
      <c r="R148" s="799"/>
      <c r="S148" s="761"/>
    </row>
    <row r="149" spans="3:19">
      <c r="C149" s="761"/>
      <c r="D149" s="761"/>
      <c r="E149" s="761"/>
      <c r="F149" s="761"/>
      <c r="G149" s="761"/>
      <c r="H149" s="761"/>
      <c r="I149" s="761"/>
      <c r="J149" s="761"/>
      <c r="K149" s="761"/>
      <c r="L149" s="761"/>
      <c r="M149" s="761"/>
      <c r="N149" s="761"/>
      <c r="O149" s="761"/>
      <c r="P149" s="761"/>
      <c r="Q149" s="761"/>
      <c r="R149" s="799"/>
      <c r="S149" s="761"/>
    </row>
    <row r="150" spans="3:19">
      <c r="C150" s="761"/>
      <c r="D150" s="761"/>
      <c r="E150" s="761"/>
      <c r="F150" s="761"/>
      <c r="G150" s="761"/>
      <c r="H150" s="761"/>
      <c r="I150" s="761"/>
      <c r="J150" s="761"/>
      <c r="K150" s="761"/>
      <c r="L150" s="761"/>
      <c r="M150" s="761"/>
      <c r="N150" s="761"/>
      <c r="O150" s="761"/>
      <c r="P150" s="761"/>
      <c r="Q150" s="761"/>
      <c r="R150" s="799"/>
      <c r="S150" s="761"/>
    </row>
    <row r="151" spans="3:19">
      <c r="C151" s="761"/>
      <c r="D151" s="761"/>
      <c r="E151" s="761"/>
      <c r="F151" s="761"/>
      <c r="G151" s="761"/>
      <c r="H151" s="761"/>
      <c r="I151" s="761"/>
      <c r="J151" s="761"/>
      <c r="K151" s="761"/>
      <c r="L151" s="761"/>
      <c r="M151" s="761"/>
      <c r="N151" s="761"/>
      <c r="O151" s="761"/>
      <c r="P151" s="761"/>
      <c r="Q151" s="761"/>
      <c r="R151" s="799"/>
      <c r="S151" s="761"/>
    </row>
    <row r="152" spans="3:19">
      <c r="C152" s="761"/>
      <c r="D152" s="761"/>
      <c r="E152" s="761"/>
      <c r="F152" s="761"/>
      <c r="G152" s="761"/>
      <c r="H152" s="761"/>
      <c r="I152" s="761"/>
      <c r="J152" s="761"/>
      <c r="K152" s="761"/>
      <c r="L152" s="761"/>
      <c r="M152" s="761"/>
      <c r="N152" s="761"/>
      <c r="O152" s="761"/>
      <c r="P152" s="761"/>
      <c r="Q152" s="761"/>
      <c r="R152" s="799"/>
      <c r="S152" s="761"/>
    </row>
    <row r="153" spans="3:19">
      <c r="C153" s="761"/>
      <c r="D153" s="761"/>
      <c r="E153" s="761"/>
      <c r="F153" s="761"/>
      <c r="G153" s="761"/>
      <c r="H153" s="761"/>
      <c r="I153" s="761"/>
      <c r="J153" s="761"/>
      <c r="K153" s="761"/>
      <c r="L153" s="761"/>
      <c r="M153" s="761"/>
      <c r="N153" s="761"/>
      <c r="O153" s="761"/>
      <c r="P153" s="761"/>
      <c r="Q153" s="761"/>
      <c r="R153" s="799"/>
      <c r="S153" s="761"/>
    </row>
    <row r="154" spans="3:19">
      <c r="C154" s="761"/>
      <c r="D154" s="761"/>
      <c r="E154" s="761"/>
      <c r="F154" s="761"/>
      <c r="G154" s="761"/>
      <c r="H154" s="761"/>
      <c r="I154" s="761"/>
      <c r="J154" s="761"/>
      <c r="K154" s="761"/>
      <c r="L154" s="761"/>
      <c r="M154" s="761"/>
      <c r="N154" s="761"/>
      <c r="O154" s="761"/>
      <c r="P154" s="761"/>
      <c r="Q154" s="761"/>
      <c r="R154" s="799"/>
      <c r="S154" s="761"/>
    </row>
    <row r="155" spans="3:19">
      <c r="C155" s="761"/>
      <c r="D155" s="761"/>
      <c r="E155" s="761"/>
      <c r="F155" s="761"/>
      <c r="G155" s="761"/>
      <c r="H155" s="761"/>
      <c r="I155" s="761"/>
      <c r="J155" s="761"/>
      <c r="K155" s="761"/>
      <c r="L155" s="761"/>
      <c r="M155" s="761"/>
      <c r="N155" s="761"/>
      <c r="O155" s="761"/>
      <c r="P155" s="761"/>
      <c r="Q155" s="761"/>
      <c r="R155" s="799"/>
      <c r="S155" s="761"/>
    </row>
    <row r="156" spans="3:19">
      <c r="C156" s="761"/>
      <c r="D156" s="761"/>
      <c r="E156" s="761"/>
      <c r="F156" s="761"/>
      <c r="G156" s="761"/>
      <c r="H156" s="761"/>
      <c r="I156" s="761"/>
      <c r="J156" s="761"/>
      <c r="K156" s="761"/>
      <c r="L156" s="761"/>
      <c r="M156" s="761"/>
      <c r="N156" s="761"/>
      <c r="O156" s="761"/>
      <c r="P156" s="761"/>
      <c r="Q156" s="761"/>
      <c r="R156" s="799"/>
      <c r="S156" s="761"/>
    </row>
    <row r="157" spans="3:19">
      <c r="C157" s="761"/>
      <c r="D157" s="761"/>
      <c r="E157" s="761"/>
      <c r="F157" s="761"/>
      <c r="G157" s="761"/>
      <c r="H157" s="761"/>
      <c r="I157" s="761"/>
      <c r="J157" s="761"/>
      <c r="K157" s="761"/>
      <c r="L157" s="761"/>
      <c r="M157" s="761"/>
      <c r="N157" s="761"/>
      <c r="O157" s="761"/>
      <c r="P157" s="761"/>
      <c r="Q157" s="761"/>
      <c r="R157" s="799"/>
      <c r="S157" s="761"/>
    </row>
    <row r="158" spans="3:19">
      <c r="C158" s="761"/>
      <c r="D158" s="761"/>
      <c r="E158" s="761"/>
      <c r="F158" s="761"/>
      <c r="G158" s="761"/>
      <c r="H158" s="761"/>
      <c r="I158" s="761"/>
      <c r="J158" s="761"/>
      <c r="K158" s="761"/>
      <c r="L158" s="761"/>
      <c r="M158" s="761"/>
      <c r="N158" s="761"/>
      <c r="O158" s="761"/>
      <c r="P158" s="761"/>
      <c r="Q158" s="761"/>
      <c r="R158" s="799"/>
      <c r="S158" s="761"/>
    </row>
    <row r="159" spans="3:19">
      <c r="C159" s="761"/>
      <c r="D159" s="761"/>
      <c r="E159" s="761"/>
      <c r="F159" s="761"/>
      <c r="G159" s="761"/>
      <c r="H159" s="761"/>
      <c r="I159" s="761"/>
      <c r="J159" s="761"/>
      <c r="K159" s="761"/>
      <c r="L159" s="761"/>
      <c r="M159" s="761"/>
      <c r="N159" s="761"/>
      <c r="O159" s="761"/>
      <c r="P159" s="761"/>
      <c r="Q159" s="761"/>
      <c r="R159" s="799"/>
      <c r="S159" s="761"/>
    </row>
    <row r="160" spans="3:19">
      <c r="C160" s="761"/>
      <c r="D160" s="761"/>
      <c r="E160" s="761"/>
      <c r="F160" s="761"/>
      <c r="G160" s="761"/>
      <c r="H160" s="761"/>
      <c r="I160" s="761"/>
      <c r="J160" s="761"/>
      <c r="K160" s="761"/>
      <c r="L160" s="761"/>
      <c r="M160" s="761"/>
      <c r="N160" s="761"/>
      <c r="O160" s="761"/>
      <c r="P160" s="761"/>
      <c r="Q160" s="761"/>
      <c r="R160" s="799"/>
      <c r="S160" s="761"/>
    </row>
    <row r="161" spans="3:19">
      <c r="C161" s="761"/>
      <c r="D161" s="761"/>
      <c r="E161" s="761"/>
      <c r="F161" s="761"/>
      <c r="G161" s="761"/>
      <c r="H161" s="761"/>
      <c r="I161" s="761"/>
      <c r="J161" s="761"/>
      <c r="K161" s="761"/>
      <c r="L161" s="761"/>
      <c r="M161" s="761"/>
      <c r="N161" s="761"/>
      <c r="O161" s="761"/>
      <c r="P161" s="761"/>
      <c r="Q161" s="761"/>
      <c r="R161" s="799"/>
      <c r="S161" s="761"/>
    </row>
    <row r="162" spans="3:19">
      <c r="C162" s="761"/>
      <c r="D162" s="761"/>
      <c r="E162" s="761"/>
      <c r="F162" s="761"/>
      <c r="G162" s="761"/>
      <c r="H162" s="761"/>
      <c r="I162" s="761"/>
      <c r="J162" s="761"/>
      <c r="K162" s="761"/>
      <c r="L162" s="761"/>
      <c r="M162" s="761"/>
      <c r="N162" s="761"/>
      <c r="O162" s="761"/>
      <c r="P162" s="761"/>
      <c r="Q162" s="761"/>
      <c r="R162" s="799"/>
      <c r="S162" s="761"/>
    </row>
    <row r="163" spans="3:19">
      <c r="C163" s="761"/>
      <c r="D163" s="761"/>
      <c r="E163" s="761"/>
      <c r="F163" s="761"/>
      <c r="G163" s="761"/>
      <c r="H163" s="761"/>
      <c r="I163" s="761"/>
      <c r="J163" s="761"/>
      <c r="K163" s="761"/>
      <c r="L163" s="761"/>
      <c r="M163" s="761"/>
      <c r="N163" s="761"/>
      <c r="O163" s="761"/>
      <c r="P163" s="761"/>
      <c r="Q163" s="761"/>
      <c r="R163" s="799"/>
      <c r="S163" s="761"/>
    </row>
    <row r="164" spans="3:19">
      <c r="C164" s="761"/>
      <c r="D164" s="761"/>
      <c r="E164" s="761"/>
      <c r="F164" s="761"/>
      <c r="G164" s="761"/>
      <c r="H164" s="761"/>
      <c r="I164" s="761"/>
      <c r="J164" s="761"/>
      <c r="K164" s="761"/>
      <c r="L164" s="761"/>
      <c r="M164" s="761"/>
      <c r="N164" s="761"/>
      <c r="O164" s="761"/>
      <c r="P164" s="761"/>
      <c r="Q164" s="761"/>
      <c r="R164" s="799"/>
      <c r="S164" s="761"/>
    </row>
    <row r="165" spans="3:19">
      <c r="C165" s="761"/>
      <c r="D165" s="761"/>
      <c r="E165" s="761"/>
      <c r="F165" s="761"/>
      <c r="G165" s="761"/>
      <c r="H165" s="761"/>
      <c r="I165" s="761"/>
      <c r="J165" s="761"/>
      <c r="K165" s="761"/>
      <c r="L165" s="761"/>
      <c r="M165" s="761"/>
      <c r="N165" s="761"/>
      <c r="O165" s="761"/>
      <c r="P165" s="761"/>
      <c r="Q165" s="761"/>
      <c r="R165" s="799"/>
      <c r="S165" s="761"/>
    </row>
    <row r="166" spans="3:19">
      <c r="C166" s="761"/>
      <c r="D166" s="761"/>
      <c r="E166" s="761"/>
      <c r="F166" s="761"/>
      <c r="G166" s="761"/>
      <c r="H166" s="761"/>
      <c r="I166" s="761"/>
      <c r="J166" s="761"/>
      <c r="K166" s="761"/>
      <c r="L166" s="761"/>
      <c r="M166" s="761"/>
      <c r="N166" s="761"/>
      <c r="O166" s="761"/>
      <c r="P166" s="761"/>
      <c r="Q166" s="761"/>
      <c r="R166" s="799"/>
      <c r="S166" s="761"/>
    </row>
    <row r="167" spans="3:19">
      <c r="C167" s="761"/>
      <c r="D167" s="761"/>
      <c r="E167" s="761"/>
      <c r="F167" s="761"/>
      <c r="G167" s="761"/>
      <c r="H167" s="761"/>
      <c r="I167" s="761"/>
      <c r="J167" s="761"/>
      <c r="K167" s="761"/>
      <c r="L167" s="761"/>
      <c r="M167" s="761"/>
      <c r="N167" s="761"/>
      <c r="O167" s="761"/>
      <c r="P167" s="761"/>
      <c r="Q167" s="761"/>
      <c r="R167" s="799"/>
      <c r="S167" s="761"/>
    </row>
    <row r="168" spans="3:19">
      <c r="C168" s="761"/>
      <c r="D168" s="761"/>
      <c r="E168" s="761"/>
      <c r="F168" s="761"/>
      <c r="G168" s="761"/>
      <c r="H168" s="761"/>
      <c r="I168" s="761"/>
      <c r="J168" s="761"/>
      <c r="K168" s="761"/>
      <c r="L168" s="761"/>
      <c r="M168" s="761"/>
      <c r="N168" s="761"/>
      <c r="O168" s="761"/>
      <c r="P168" s="761"/>
      <c r="Q168" s="761"/>
      <c r="R168" s="799"/>
      <c r="S168" s="761"/>
    </row>
    <row r="169" spans="3:19">
      <c r="C169" s="761"/>
      <c r="D169" s="761"/>
      <c r="E169" s="761"/>
      <c r="F169" s="761"/>
      <c r="G169" s="761"/>
      <c r="H169" s="761"/>
      <c r="I169" s="761"/>
      <c r="J169" s="761"/>
      <c r="K169" s="761"/>
      <c r="L169" s="761"/>
      <c r="M169" s="761"/>
      <c r="N169" s="761"/>
      <c r="O169" s="761"/>
      <c r="P169" s="761"/>
      <c r="Q169" s="761"/>
      <c r="R169" s="799"/>
      <c r="S169" s="761"/>
    </row>
    <row r="170" spans="3:19">
      <c r="C170" s="761"/>
      <c r="D170" s="761"/>
      <c r="E170" s="761"/>
      <c r="F170" s="761"/>
      <c r="G170" s="761"/>
      <c r="H170" s="761"/>
      <c r="I170" s="761"/>
      <c r="J170" s="761"/>
      <c r="K170" s="761"/>
      <c r="L170" s="761"/>
      <c r="M170" s="761"/>
      <c r="N170" s="761"/>
      <c r="O170" s="761"/>
      <c r="P170" s="761"/>
      <c r="Q170" s="761"/>
      <c r="R170" s="799"/>
      <c r="S170" s="761"/>
    </row>
    <row r="171" spans="3:19">
      <c r="C171" s="761"/>
      <c r="D171" s="761"/>
      <c r="E171" s="761"/>
      <c r="F171" s="761"/>
      <c r="G171" s="761"/>
      <c r="H171" s="761"/>
      <c r="I171" s="761"/>
      <c r="J171" s="761"/>
      <c r="K171" s="761"/>
      <c r="L171" s="761"/>
      <c r="M171" s="761"/>
      <c r="N171" s="761"/>
      <c r="O171" s="761"/>
      <c r="P171" s="761"/>
      <c r="Q171" s="761"/>
      <c r="R171" s="799"/>
      <c r="S171" s="761"/>
    </row>
    <row r="172" spans="3:19">
      <c r="C172" s="761"/>
      <c r="D172" s="761"/>
      <c r="E172" s="761"/>
      <c r="F172" s="761"/>
      <c r="G172" s="761"/>
      <c r="H172" s="761"/>
      <c r="I172" s="761"/>
      <c r="J172" s="761"/>
      <c r="K172" s="761"/>
      <c r="L172" s="761"/>
      <c r="M172" s="761"/>
      <c r="N172" s="761"/>
      <c r="O172" s="761"/>
      <c r="P172" s="761"/>
      <c r="Q172" s="761"/>
      <c r="R172" s="799"/>
      <c r="S172" s="761"/>
    </row>
    <row r="173" spans="3:19">
      <c r="C173" s="761"/>
      <c r="D173" s="761"/>
      <c r="E173" s="761"/>
      <c r="F173" s="761"/>
      <c r="G173" s="761"/>
      <c r="H173" s="761"/>
      <c r="I173" s="761"/>
      <c r="J173" s="761"/>
      <c r="K173" s="761"/>
      <c r="L173" s="761"/>
      <c r="M173" s="761"/>
      <c r="N173" s="761"/>
      <c r="O173" s="761"/>
      <c r="P173" s="761"/>
      <c r="Q173" s="761"/>
      <c r="R173" s="799"/>
      <c r="S173" s="761"/>
    </row>
    <row r="174" spans="3:19">
      <c r="C174" s="761"/>
      <c r="D174" s="761"/>
      <c r="E174" s="761"/>
      <c r="F174" s="761"/>
      <c r="G174" s="761"/>
      <c r="H174" s="761"/>
      <c r="I174" s="761"/>
      <c r="J174" s="761"/>
      <c r="K174" s="761"/>
      <c r="L174" s="761"/>
      <c r="M174" s="761"/>
      <c r="N174" s="761"/>
      <c r="O174" s="761"/>
      <c r="P174" s="761"/>
      <c r="Q174" s="761"/>
      <c r="R174" s="799"/>
      <c r="S174" s="761"/>
    </row>
    <row r="175" spans="3:19">
      <c r="C175" s="761"/>
      <c r="D175" s="761"/>
      <c r="E175" s="761"/>
      <c r="F175" s="761"/>
      <c r="G175" s="761"/>
      <c r="H175" s="761"/>
      <c r="I175" s="761"/>
      <c r="J175" s="761"/>
      <c r="K175" s="761"/>
      <c r="L175" s="761"/>
      <c r="M175" s="761"/>
      <c r="N175" s="761"/>
      <c r="O175" s="761"/>
      <c r="P175" s="761"/>
      <c r="Q175" s="761"/>
      <c r="R175" s="799"/>
      <c r="S175" s="761"/>
    </row>
    <row r="176" spans="3:19">
      <c r="C176" s="761"/>
      <c r="D176" s="761"/>
      <c r="E176" s="761"/>
      <c r="F176" s="761"/>
      <c r="G176" s="761"/>
      <c r="H176" s="761"/>
      <c r="I176" s="761"/>
      <c r="J176" s="761"/>
      <c r="K176" s="761"/>
      <c r="L176" s="761"/>
      <c r="M176" s="761"/>
      <c r="N176" s="761"/>
      <c r="O176" s="761"/>
      <c r="P176" s="761"/>
      <c r="Q176" s="761"/>
      <c r="R176" s="799"/>
      <c r="S176" s="761"/>
    </row>
    <row r="177" spans="3:19">
      <c r="C177" s="761"/>
      <c r="D177" s="761"/>
      <c r="E177" s="761"/>
      <c r="F177" s="761"/>
      <c r="G177" s="761"/>
      <c r="H177" s="761"/>
      <c r="I177" s="761"/>
      <c r="J177" s="761"/>
      <c r="K177" s="761"/>
      <c r="L177" s="761"/>
      <c r="M177" s="761"/>
      <c r="N177" s="761"/>
      <c r="O177" s="761"/>
      <c r="P177" s="761"/>
      <c r="Q177" s="761"/>
      <c r="R177" s="799"/>
      <c r="S177" s="761"/>
    </row>
    <row r="178" spans="3:19">
      <c r="C178" s="761"/>
      <c r="D178" s="761"/>
      <c r="E178" s="761"/>
      <c r="F178" s="761"/>
      <c r="G178" s="761"/>
      <c r="H178" s="761"/>
      <c r="I178" s="761"/>
      <c r="J178" s="761"/>
      <c r="K178" s="761"/>
      <c r="L178" s="761"/>
      <c r="M178" s="761"/>
      <c r="N178" s="761"/>
      <c r="O178" s="761"/>
      <c r="P178" s="761"/>
      <c r="Q178" s="761"/>
      <c r="R178" s="799"/>
      <c r="S178" s="761"/>
    </row>
    <row r="179" spans="3:19">
      <c r="C179" s="761"/>
      <c r="D179" s="761"/>
      <c r="E179" s="761"/>
      <c r="F179" s="761"/>
      <c r="G179" s="761"/>
      <c r="H179" s="761"/>
      <c r="I179" s="761"/>
      <c r="J179" s="761"/>
      <c r="K179" s="761"/>
      <c r="L179" s="761"/>
      <c r="M179" s="761"/>
      <c r="N179" s="761"/>
      <c r="O179" s="761"/>
      <c r="P179" s="761"/>
      <c r="Q179" s="761"/>
      <c r="R179" s="799"/>
      <c r="S179" s="761"/>
    </row>
    <row r="180" spans="3:19">
      <c r="C180" s="761"/>
      <c r="D180" s="761"/>
      <c r="E180" s="761"/>
      <c r="F180" s="761"/>
      <c r="G180" s="761"/>
      <c r="H180" s="761"/>
      <c r="I180" s="761"/>
      <c r="J180" s="761"/>
      <c r="K180" s="761"/>
      <c r="L180" s="761"/>
      <c r="M180" s="761"/>
      <c r="N180" s="761"/>
      <c r="O180" s="761"/>
      <c r="P180" s="761"/>
      <c r="Q180" s="761"/>
      <c r="R180" s="799"/>
      <c r="S180" s="761"/>
    </row>
    <row r="181" spans="3:19">
      <c r="C181" s="761"/>
      <c r="D181" s="761"/>
      <c r="E181" s="761"/>
      <c r="F181" s="761"/>
      <c r="G181" s="761"/>
      <c r="H181" s="761"/>
      <c r="I181" s="761"/>
      <c r="J181" s="761"/>
      <c r="K181" s="761"/>
      <c r="L181" s="761"/>
      <c r="M181" s="761"/>
      <c r="N181" s="761"/>
      <c r="O181" s="761"/>
      <c r="P181" s="761"/>
      <c r="Q181" s="761"/>
      <c r="R181" s="799"/>
      <c r="S181" s="761"/>
    </row>
    <row r="182" spans="3:19">
      <c r="C182" s="761"/>
      <c r="D182" s="761"/>
      <c r="E182" s="761"/>
      <c r="F182" s="761"/>
      <c r="G182" s="761"/>
      <c r="H182" s="761"/>
      <c r="I182" s="761"/>
      <c r="J182" s="761"/>
      <c r="K182" s="761"/>
      <c r="L182" s="761"/>
      <c r="M182" s="761"/>
      <c r="N182" s="761"/>
      <c r="O182" s="761"/>
      <c r="P182" s="761"/>
      <c r="Q182" s="761"/>
      <c r="R182" s="799"/>
      <c r="S182" s="761"/>
    </row>
    <row r="183" spans="3:19">
      <c r="C183" s="761"/>
      <c r="D183" s="761"/>
      <c r="E183" s="761"/>
      <c r="F183" s="761"/>
      <c r="G183" s="761"/>
      <c r="H183" s="761"/>
      <c r="I183" s="761"/>
      <c r="J183" s="761"/>
      <c r="K183" s="761"/>
      <c r="L183" s="761"/>
      <c r="M183" s="761"/>
      <c r="N183" s="761"/>
      <c r="O183" s="761"/>
      <c r="P183" s="761"/>
      <c r="Q183" s="761"/>
      <c r="R183" s="799"/>
      <c r="S183" s="761"/>
    </row>
    <row r="184" spans="3:19">
      <c r="C184" s="761"/>
      <c r="D184" s="761"/>
      <c r="E184" s="761"/>
      <c r="F184" s="761"/>
      <c r="G184" s="761"/>
      <c r="H184" s="761"/>
      <c r="I184" s="761"/>
      <c r="J184" s="761"/>
      <c r="K184" s="761"/>
      <c r="L184" s="761"/>
      <c r="M184" s="761"/>
      <c r="N184" s="761"/>
      <c r="O184" s="761"/>
      <c r="P184" s="761"/>
      <c r="Q184" s="761"/>
      <c r="R184" s="799"/>
      <c r="S184" s="761"/>
    </row>
    <row r="185" spans="3:19">
      <c r="C185" s="761"/>
      <c r="D185" s="761"/>
      <c r="E185" s="761"/>
      <c r="F185" s="761"/>
      <c r="G185" s="761"/>
      <c r="H185" s="761"/>
      <c r="I185" s="761"/>
      <c r="J185" s="761"/>
      <c r="K185" s="761"/>
      <c r="L185" s="761"/>
      <c r="M185" s="761"/>
      <c r="N185" s="761"/>
      <c r="O185" s="761"/>
      <c r="P185" s="761"/>
      <c r="Q185" s="761"/>
      <c r="R185" s="799"/>
      <c r="S185" s="761"/>
    </row>
    <row r="186" spans="3:19">
      <c r="C186" s="761"/>
      <c r="D186" s="761"/>
      <c r="E186" s="761"/>
      <c r="F186" s="761"/>
      <c r="G186" s="761"/>
      <c r="H186" s="761"/>
      <c r="I186" s="761"/>
      <c r="J186" s="761"/>
      <c r="K186" s="761"/>
      <c r="L186" s="761"/>
      <c r="M186" s="761"/>
      <c r="N186" s="761"/>
      <c r="O186" s="761"/>
      <c r="P186" s="761"/>
      <c r="Q186" s="761"/>
      <c r="R186" s="799"/>
      <c r="S186" s="761"/>
    </row>
    <row r="187" spans="3:19">
      <c r="C187" s="761"/>
      <c r="D187" s="761"/>
      <c r="E187" s="761"/>
      <c r="F187" s="761"/>
      <c r="G187" s="761"/>
      <c r="H187" s="761"/>
      <c r="I187" s="761"/>
      <c r="J187" s="761"/>
      <c r="K187" s="761"/>
      <c r="L187" s="761"/>
      <c r="M187" s="761"/>
      <c r="N187" s="761"/>
      <c r="O187" s="761"/>
      <c r="P187" s="761"/>
      <c r="Q187" s="761"/>
      <c r="R187" s="799"/>
      <c r="S187" s="761"/>
    </row>
    <row r="188" spans="3:19">
      <c r="C188" s="761"/>
      <c r="D188" s="761"/>
      <c r="E188" s="761"/>
      <c r="F188" s="761"/>
      <c r="G188" s="761"/>
      <c r="H188" s="761"/>
      <c r="I188" s="761"/>
      <c r="J188" s="761"/>
      <c r="K188" s="761"/>
      <c r="L188" s="761"/>
      <c r="M188" s="761"/>
      <c r="N188" s="761"/>
      <c r="O188" s="761"/>
      <c r="P188" s="761"/>
      <c r="Q188" s="761"/>
      <c r="R188" s="799"/>
      <c r="S188" s="761"/>
    </row>
    <row r="189" spans="3:19">
      <c r="C189" s="761"/>
      <c r="D189" s="761"/>
      <c r="E189" s="761"/>
      <c r="F189" s="761"/>
      <c r="G189" s="761"/>
      <c r="H189" s="761"/>
      <c r="I189" s="761"/>
      <c r="J189" s="761"/>
      <c r="K189" s="761"/>
      <c r="L189" s="761"/>
      <c r="M189" s="761"/>
      <c r="N189" s="761"/>
      <c r="O189" s="761"/>
      <c r="P189" s="761"/>
      <c r="Q189" s="761"/>
      <c r="R189" s="799"/>
      <c r="S189" s="761"/>
    </row>
    <row r="190" spans="3:19">
      <c r="C190" s="761"/>
      <c r="D190" s="761"/>
      <c r="E190" s="761"/>
      <c r="F190" s="761"/>
      <c r="G190" s="761"/>
      <c r="H190" s="761"/>
      <c r="I190" s="761"/>
      <c r="J190" s="761"/>
      <c r="K190" s="761"/>
      <c r="L190" s="761"/>
      <c r="M190" s="761"/>
      <c r="N190" s="761"/>
      <c r="O190" s="761"/>
      <c r="P190" s="761"/>
      <c r="Q190" s="761"/>
      <c r="R190" s="799"/>
      <c r="S190" s="761"/>
    </row>
    <row r="191" spans="3:19">
      <c r="C191" s="761"/>
      <c r="D191" s="761"/>
      <c r="E191" s="761"/>
      <c r="F191" s="761"/>
      <c r="G191" s="761"/>
      <c r="H191" s="761"/>
      <c r="I191" s="761"/>
      <c r="J191" s="761"/>
      <c r="K191" s="761"/>
      <c r="L191" s="761"/>
      <c r="M191" s="761"/>
      <c r="N191" s="761"/>
      <c r="O191" s="761"/>
      <c r="P191" s="761"/>
      <c r="Q191" s="761"/>
      <c r="R191" s="799"/>
      <c r="S191" s="761"/>
    </row>
    <row r="192" spans="3:19">
      <c r="C192" s="761"/>
      <c r="D192" s="761"/>
      <c r="E192" s="761"/>
      <c r="F192" s="761"/>
      <c r="G192" s="761"/>
      <c r="H192" s="761"/>
      <c r="I192" s="761"/>
      <c r="J192" s="761"/>
      <c r="K192" s="761"/>
      <c r="L192" s="761"/>
      <c r="M192" s="761"/>
      <c r="N192" s="761"/>
      <c r="O192" s="761"/>
      <c r="P192" s="761"/>
      <c r="Q192" s="761"/>
      <c r="R192" s="799"/>
      <c r="S192" s="761"/>
    </row>
    <row r="193" spans="3:19">
      <c r="C193" s="761"/>
      <c r="D193" s="761"/>
      <c r="E193" s="761"/>
      <c r="F193" s="761"/>
      <c r="G193" s="761"/>
      <c r="H193" s="761"/>
      <c r="I193" s="761"/>
      <c r="J193" s="761"/>
      <c r="K193" s="761"/>
      <c r="L193" s="761"/>
      <c r="M193" s="761"/>
      <c r="N193" s="761"/>
      <c r="O193" s="761"/>
      <c r="P193" s="761"/>
      <c r="Q193" s="761"/>
      <c r="R193" s="799"/>
      <c r="S193" s="761"/>
    </row>
    <row r="194" spans="3:19">
      <c r="C194" s="761"/>
      <c r="D194" s="761"/>
      <c r="E194" s="761"/>
      <c r="F194" s="761"/>
      <c r="G194" s="761"/>
      <c r="H194" s="761"/>
      <c r="I194" s="761"/>
      <c r="J194" s="761"/>
      <c r="K194" s="761"/>
      <c r="L194" s="761"/>
      <c r="M194" s="761"/>
      <c r="N194" s="761"/>
      <c r="O194" s="761"/>
      <c r="P194" s="761"/>
      <c r="Q194" s="761"/>
      <c r="R194" s="799"/>
      <c r="S194" s="761"/>
    </row>
    <row r="195" spans="3:19">
      <c r="C195" s="761"/>
      <c r="D195" s="761"/>
      <c r="E195" s="761"/>
      <c r="F195" s="761"/>
      <c r="G195" s="761"/>
      <c r="H195" s="761"/>
      <c r="I195" s="761"/>
      <c r="J195" s="761"/>
      <c r="K195" s="761"/>
      <c r="L195" s="761"/>
      <c r="M195" s="761"/>
      <c r="N195" s="761"/>
      <c r="O195" s="761"/>
      <c r="P195" s="761"/>
      <c r="Q195" s="761"/>
      <c r="R195" s="799"/>
      <c r="S195" s="761"/>
    </row>
    <row r="196" spans="3:19">
      <c r="C196" s="761"/>
      <c r="D196" s="761"/>
      <c r="E196" s="761"/>
      <c r="F196" s="761"/>
      <c r="G196" s="761"/>
      <c r="H196" s="761"/>
      <c r="I196" s="761"/>
      <c r="J196" s="761"/>
      <c r="K196" s="761"/>
      <c r="L196" s="761"/>
      <c r="M196" s="761"/>
      <c r="N196" s="761"/>
      <c r="O196" s="761"/>
      <c r="P196" s="761"/>
      <c r="Q196" s="761"/>
      <c r="R196" s="799"/>
      <c r="S196" s="761"/>
    </row>
    <row r="197" spans="3:19">
      <c r="C197" s="761"/>
      <c r="D197" s="761"/>
      <c r="E197" s="761"/>
      <c r="F197" s="761"/>
      <c r="G197" s="761"/>
      <c r="H197" s="761"/>
      <c r="I197" s="761"/>
      <c r="J197" s="761"/>
      <c r="K197" s="761"/>
      <c r="L197" s="761"/>
      <c r="M197" s="761"/>
      <c r="N197" s="761"/>
      <c r="O197" s="761"/>
      <c r="P197" s="761"/>
      <c r="Q197" s="761"/>
      <c r="R197" s="799"/>
      <c r="S197" s="761"/>
    </row>
    <row r="198" spans="3:19">
      <c r="C198" s="761"/>
      <c r="D198" s="761"/>
      <c r="E198" s="761"/>
      <c r="F198" s="761"/>
      <c r="G198" s="761"/>
      <c r="H198" s="761"/>
      <c r="I198" s="761"/>
      <c r="J198" s="761"/>
      <c r="K198" s="761"/>
      <c r="L198" s="761"/>
      <c r="M198" s="761"/>
      <c r="N198" s="761"/>
      <c r="O198" s="761"/>
      <c r="P198" s="761"/>
      <c r="Q198" s="761"/>
      <c r="R198" s="799"/>
      <c r="S198" s="761"/>
    </row>
    <row r="199" spans="3:19">
      <c r="C199" s="761"/>
      <c r="D199" s="761"/>
      <c r="E199" s="761"/>
      <c r="F199" s="761"/>
      <c r="G199" s="761"/>
      <c r="H199" s="761"/>
      <c r="I199" s="761"/>
      <c r="J199" s="761"/>
      <c r="K199" s="761"/>
      <c r="L199" s="761"/>
      <c r="M199" s="761"/>
      <c r="N199" s="761"/>
      <c r="O199" s="761"/>
      <c r="P199" s="761"/>
      <c r="Q199" s="761"/>
      <c r="R199" s="799"/>
      <c r="S199" s="761"/>
    </row>
    <row r="200" spans="3:19">
      <c r="C200" s="761"/>
      <c r="D200" s="761"/>
      <c r="E200" s="761"/>
      <c r="F200" s="761"/>
      <c r="G200" s="761"/>
      <c r="H200" s="761"/>
      <c r="I200" s="761"/>
      <c r="J200" s="761"/>
      <c r="K200" s="761"/>
      <c r="L200" s="761"/>
      <c r="M200" s="761"/>
      <c r="N200" s="761"/>
      <c r="O200" s="761"/>
      <c r="P200" s="761"/>
      <c r="Q200" s="761"/>
      <c r="R200" s="799"/>
      <c r="S200" s="761"/>
    </row>
    <row r="201" spans="3:19">
      <c r="C201" s="761"/>
      <c r="D201" s="761"/>
      <c r="E201" s="761"/>
      <c r="F201" s="761"/>
      <c r="G201" s="761"/>
      <c r="H201" s="761"/>
      <c r="I201" s="761"/>
      <c r="J201" s="761"/>
      <c r="K201" s="761"/>
      <c r="L201" s="761"/>
      <c r="M201" s="761"/>
      <c r="N201" s="761"/>
      <c r="O201" s="761"/>
      <c r="P201" s="761"/>
      <c r="Q201" s="761"/>
      <c r="R201" s="799"/>
      <c r="S201" s="761"/>
    </row>
    <row r="202" spans="3:19">
      <c r="C202" s="761"/>
      <c r="D202" s="761"/>
      <c r="E202" s="761"/>
      <c r="F202" s="761"/>
      <c r="G202" s="761"/>
      <c r="H202" s="761"/>
      <c r="I202" s="761"/>
      <c r="J202" s="761"/>
      <c r="K202" s="761"/>
      <c r="L202" s="761"/>
      <c r="M202" s="761"/>
      <c r="N202" s="761"/>
      <c r="O202" s="761"/>
      <c r="P202" s="761"/>
      <c r="Q202" s="761"/>
      <c r="R202" s="799"/>
      <c r="S202" s="761"/>
    </row>
    <row r="203" spans="3:19">
      <c r="C203" s="761"/>
      <c r="D203" s="761"/>
      <c r="E203" s="761"/>
      <c r="F203" s="761"/>
      <c r="G203" s="761"/>
      <c r="H203" s="761"/>
      <c r="I203" s="761"/>
      <c r="J203" s="761"/>
      <c r="K203" s="761"/>
      <c r="L203" s="761"/>
      <c r="M203" s="761"/>
      <c r="N203" s="761"/>
      <c r="O203" s="761"/>
      <c r="P203" s="761"/>
      <c r="Q203" s="761"/>
      <c r="R203" s="799"/>
      <c r="S203" s="761"/>
    </row>
    <row r="204" spans="3:19">
      <c r="C204" s="761"/>
      <c r="D204" s="761"/>
      <c r="E204" s="761"/>
      <c r="F204" s="761"/>
      <c r="G204" s="761"/>
      <c r="H204" s="761"/>
      <c r="I204" s="761"/>
      <c r="J204" s="761"/>
      <c r="K204" s="761"/>
      <c r="L204" s="761"/>
      <c r="M204" s="761"/>
      <c r="N204" s="761"/>
      <c r="O204" s="761"/>
      <c r="P204" s="761"/>
      <c r="Q204" s="761"/>
      <c r="R204" s="799"/>
      <c r="S204" s="761"/>
    </row>
    <row r="205" spans="3:19">
      <c r="C205" s="761"/>
      <c r="D205" s="761"/>
      <c r="E205" s="761"/>
      <c r="F205" s="761"/>
      <c r="G205" s="761"/>
      <c r="H205" s="761"/>
      <c r="I205" s="761"/>
      <c r="J205" s="761"/>
      <c r="K205" s="761"/>
      <c r="L205" s="761"/>
      <c r="M205" s="761"/>
      <c r="N205" s="761"/>
      <c r="O205" s="761"/>
      <c r="P205" s="761"/>
      <c r="Q205" s="761"/>
      <c r="R205" s="799"/>
      <c r="S205" s="761"/>
    </row>
    <row r="206" spans="3:19">
      <c r="C206" s="761"/>
      <c r="D206" s="761"/>
      <c r="E206" s="761"/>
      <c r="F206" s="761"/>
      <c r="G206" s="761"/>
      <c r="H206" s="761"/>
      <c r="I206" s="761"/>
      <c r="J206" s="761"/>
      <c r="K206" s="761"/>
      <c r="L206" s="761"/>
      <c r="M206" s="761"/>
      <c r="N206" s="761"/>
      <c r="O206" s="761"/>
      <c r="P206" s="761"/>
      <c r="Q206" s="761"/>
      <c r="R206" s="799"/>
      <c r="S206" s="761"/>
    </row>
    <row r="207" spans="3:19">
      <c r="C207" s="761"/>
      <c r="D207" s="761"/>
      <c r="E207" s="761"/>
      <c r="F207" s="761"/>
      <c r="G207" s="761"/>
      <c r="H207" s="761"/>
      <c r="I207" s="761"/>
      <c r="J207" s="761"/>
      <c r="K207" s="761"/>
      <c r="L207" s="761"/>
      <c r="M207" s="761"/>
      <c r="N207" s="761"/>
      <c r="O207" s="761"/>
      <c r="P207" s="761"/>
      <c r="Q207" s="761"/>
      <c r="R207" s="799"/>
      <c r="S207" s="761"/>
    </row>
    <row r="208" spans="3:19">
      <c r="C208" s="761"/>
      <c r="D208" s="761"/>
      <c r="E208" s="761"/>
      <c r="F208" s="761"/>
      <c r="G208" s="761"/>
      <c r="H208" s="761"/>
      <c r="I208" s="761"/>
      <c r="J208" s="761"/>
      <c r="K208" s="761"/>
      <c r="L208" s="761"/>
      <c r="M208" s="761"/>
      <c r="N208" s="761"/>
      <c r="O208" s="761"/>
      <c r="P208" s="761"/>
      <c r="Q208" s="761"/>
      <c r="R208" s="799"/>
      <c r="S208" s="761"/>
    </row>
    <row r="209" spans="3:19">
      <c r="C209" s="761"/>
      <c r="D209" s="761"/>
      <c r="E209" s="761"/>
      <c r="F209" s="761"/>
      <c r="G209" s="761"/>
      <c r="H209" s="761"/>
      <c r="I209" s="761"/>
      <c r="J209" s="761"/>
      <c r="K209" s="761"/>
      <c r="L209" s="761"/>
      <c r="M209" s="761"/>
      <c r="N209" s="761"/>
      <c r="O209" s="761"/>
      <c r="P209" s="761"/>
      <c r="Q209" s="761"/>
      <c r="R209" s="799"/>
      <c r="S209" s="761"/>
    </row>
    <row r="210" spans="3:19">
      <c r="C210" s="761"/>
      <c r="D210" s="761"/>
      <c r="E210" s="761"/>
      <c r="F210" s="761"/>
      <c r="G210" s="761"/>
      <c r="H210" s="761"/>
      <c r="I210" s="761"/>
      <c r="J210" s="761"/>
      <c r="K210" s="761"/>
      <c r="L210" s="761"/>
      <c r="M210" s="761"/>
      <c r="N210" s="761"/>
      <c r="O210" s="761"/>
      <c r="P210" s="761"/>
      <c r="Q210" s="761"/>
      <c r="R210" s="799"/>
      <c r="S210" s="761"/>
    </row>
    <row r="211" spans="3:19">
      <c r="C211" s="761"/>
      <c r="D211" s="761"/>
      <c r="E211" s="761"/>
      <c r="F211" s="761"/>
      <c r="G211" s="761"/>
      <c r="H211" s="761"/>
      <c r="I211" s="761"/>
      <c r="J211" s="761"/>
      <c r="K211" s="761"/>
      <c r="L211" s="761"/>
      <c r="M211" s="761"/>
      <c r="N211" s="761"/>
      <c r="O211" s="761"/>
      <c r="P211" s="761"/>
      <c r="Q211" s="761"/>
      <c r="R211" s="799"/>
      <c r="S211" s="761"/>
    </row>
    <row r="212" spans="3:19">
      <c r="C212" s="761"/>
      <c r="D212" s="761"/>
      <c r="E212" s="761"/>
      <c r="F212" s="761"/>
      <c r="G212" s="761"/>
      <c r="H212" s="761"/>
      <c r="I212" s="761"/>
      <c r="J212" s="761"/>
      <c r="K212" s="761"/>
      <c r="L212" s="761"/>
      <c r="M212" s="761"/>
      <c r="N212" s="761"/>
      <c r="O212" s="761"/>
      <c r="P212" s="761"/>
      <c r="Q212" s="761"/>
      <c r="R212" s="799"/>
      <c r="S212" s="761"/>
    </row>
    <row r="213" spans="3:19">
      <c r="C213" s="761"/>
      <c r="D213" s="761"/>
      <c r="E213" s="761"/>
      <c r="F213" s="761"/>
      <c r="G213" s="761"/>
      <c r="H213" s="761"/>
      <c r="I213" s="761"/>
      <c r="J213" s="761"/>
      <c r="K213" s="761"/>
      <c r="L213" s="761"/>
      <c r="M213" s="761"/>
      <c r="N213" s="761"/>
      <c r="O213" s="761"/>
      <c r="P213" s="761"/>
      <c r="Q213" s="761"/>
      <c r="R213" s="799"/>
      <c r="S213" s="761"/>
    </row>
    <row r="214" spans="3:19">
      <c r="C214" s="761"/>
      <c r="D214" s="761"/>
      <c r="E214" s="761"/>
      <c r="F214" s="761"/>
      <c r="G214" s="761"/>
      <c r="H214" s="761"/>
      <c r="I214" s="761"/>
      <c r="J214" s="761"/>
      <c r="K214" s="761"/>
      <c r="L214" s="761"/>
      <c r="M214" s="761"/>
      <c r="N214" s="761"/>
      <c r="O214" s="761"/>
      <c r="P214" s="761"/>
      <c r="Q214" s="761"/>
      <c r="R214" s="799"/>
      <c r="S214" s="761"/>
    </row>
    <row r="215" spans="3:19">
      <c r="C215" s="761"/>
      <c r="D215" s="761"/>
      <c r="E215" s="761"/>
      <c r="F215" s="761"/>
      <c r="G215" s="761"/>
      <c r="H215" s="761"/>
      <c r="I215" s="761"/>
      <c r="J215" s="761"/>
      <c r="K215" s="761"/>
      <c r="L215" s="761"/>
      <c r="M215" s="761"/>
      <c r="N215" s="761"/>
      <c r="O215" s="761"/>
      <c r="P215" s="761"/>
      <c r="Q215" s="761"/>
      <c r="R215" s="799"/>
      <c r="S215" s="761"/>
    </row>
    <row r="216" spans="3:19">
      <c r="C216" s="761"/>
      <c r="D216" s="761"/>
      <c r="E216" s="761"/>
      <c r="F216" s="761"/>
      <c r="G216" s="761"/>
      <c r="H216" s="761"/>
      <c r="I216" s="761"/>
      <c r="J216" s="761"/>
      <c r="K216" s="761"/>
      <c r="L216" s="761"/>
      <c r="M216" s="761"/>
      <c r="N216" s="761"/>
      <c r="O216" s="761"/>
      <c r="P216" s="761"/>
      <c r="Q216" s="761"/>
      <c r="R216" s="799"/>
      <c r="S216" s="761"/>
    </row>
    <row r="217" spans="3:19">
      <c r="C217" s="761"/>
      <c r="D217" s="761"/>
      <c r="E217" s="761"/>
      <c r="F217" s="761"/>
      <c r="G217" s="761"/>
      <c r="H217" s="761"/>
      <c r="I217" s="761"/>
      <c r="J217" s="761"/>
      <c r="K217" s="761"/>
      <c r="L217" s="761"/>
      <c r="M217" s="761"/>
      <c r="N217" s="761"/>
      <c r="O217" s="761"/>
      <c r="P217" s="761"/>
      <c r="Q217" s="761"/>
      <c r="R217" s="799"/>
      <c r="S217" s="761"/>
    </row>
    <row r="218" spans="3:19">
      <c r="C218" s="761"/>
      <c r="D218" s="761"/>
      <c r="E218" s="761"/>
      <c r="F218" s="761"/>
      <c r="G218" s="761"/>
      <c r="H218" s="761"/>
      <c r="I218" s="761"/>
      <c r="J218" s="761"/>
      <c r="K218" s="761"/>
      <c r="L218" s="761"/>
      <c r="M218" s="761"/>
      <c r="N218" s="761"/>
      <c r="O218" s="761"/>
      <c r="P218" s="761"/>
      <c r="Q218" s="761"/>
      <c r="R218" s="799"/>
      <c r="S218" s="761"/>
    </row>
    <row r="219" spans="3:19">
      <c r="C219" s="761"/>
      <c r="D219" s="761"/>
      <c r="E219" s="761"/>
      <c r="F219" s="761"/>
      <c r="G219" s="761"/>
      <c r="H219" s="761"/>
      <c r="I219" s="761"/>
      <c r="J219" s="761"/>
      <c r="K219" s="761"/>
      <c r="L219" s="761"/>
      <c r="M219" s="761"/>
      <c r="N219" s="761"/>
      <c r="O219" s="761"/>
      <c r="P219" s="761"/>
      <c r="Q219" s="761"/>
      <c r="R219" s="799"/>
      <c r="S219" s="761"/>
    </row>
    <row r="220" spans="3:19">
      <c r="C220" s="761"/>
      <c r="D220" s="761"/>
      <c r="E220" s="761"/>
      <c r="F220" s="761"/>
      <c r="G220" s="761"/>
      <c r="H220" s="761"/>
      <c r="I220" s="761"/>
      <c r="J220" s="761"/>
      <c r="K220" s="761"/>
      <c r="L220" s="761"/>
      <c r="M220" s="761"/>
      <c r="N220" s="761"/>
      <c r="O220" s="761"/>
      <c r="P220" s="761"/>
      <c r="Q220" s="761"/>
      <c r="R220" s="799"/>
      <c r="S220" s="761"/>
    </row>
    <row r="221" spans="3:19">
      <c r="C221" s="761"/>
      <c r="D221" s="761"/>
      <c r="E221" s="761"/>
      <c r="F221" s="761"/>
      <c r="G221" s="761"/>
      <c r="H221" s="761"/>
      <c r="I221" s="761"/>
      <c r="J221" s="761"/>
      <c r="K221" s="761"/>
      <c r="L221" s="761"/>
      <c r="M221" s="761"/>
      <c r="N221" s="761"/>
      <c r="O221" s="761"/>
      <c r="P221" s="761"/>
      <c r="Q221" s="761"/>
      <c r="R221" s="799"/>
      <c r="S221" s="761"/>
    </row>
    <row r="222" spans="3:19">
      <c r="C222" s="761"/>
      <c r="D222" s="761"/>
      <c r="E222" s="761"/>
      <c r="F222" s="761"/>
      <c r="G222" s="761"/>
      <c r="H222" s="761"/>
      <c r="I222" s="761"/>
      <c r="J222" s="761"/>
      <c r="K222" s="761"/>
      <c r="L222" s="761"/>
      <c r="M222" s="761"/>
      <c r="N222" s="761"/>
      <c r="O222" s="761"/>
      <c r="P222" s="761"/>
      <c r="Q222" s="761"/>
      <c r="R222" s="799"/>
      <c r="S222" s="761"/>
    </row>
    <row r="223" spans="3:19">
      <c r="C223" s="761"/>
      <c r="D223" s="761"/>
      <c r="E223" s="761"/>
      <c r="F223" s="761"/>
      <c r="G223" s="761"/>
      <c r="H223" s="761"/>
      <c r="I223" s="761"/>
      <c r="J223" s="761"/>
      <c r="K223" s="761"/>
      <c r="L223" s="761"/>
      <c r="M223" s="761"/>
      <c r="N223" s="761"/>
      <c r="O223" s="761"/>
      <c r="P223" s="761"/>
      <c r="Q223" s="761"/>
      <c r="R223" s="799"/>
      <c r="S223" s="761"/>
    </row>
    <row r="224" spans="3:19">
      <c r="C224" s="761"/>
      <c r="D224" s="761"/>
      <c r="E224" s="761"/>
      <c r="F224" s="761"/>
      <c r="G224" s="761"/>
      <c r="H224" s="761"/>
      <c r="I224" s="761"/>
      <c r="J224" s="761"/>
      <c r="K224" s="761"/>
      <c r="L224" s="761"/>
      <c r="M224" s="761"/>
      <c r="N224" s="761"/>
      <c r="O224" s="761"/>
      <c r="P224" s="761"/>
      <c r="Q224" s="761"/>
      <c r="R224" s="799"/>
      <c r="S224" s="761"/>
    </row>
    <row r="225" spans="3:19">
      <c r="C225" s="761"/>
      <c r="D225" s="761"/>
      <c r="E225" s="761"/>
      <c r="F225" s="761"/>
      <c r="G225" s="761"/>
      <c r="H225" s="761"/>
      <c r="I225" s="761"/>
      <c r="J225" s="761"/>
      <c r="K225" s="761"/>
      <c r="L225" s="761"/>
      <c r="M225" s="761"/>
      <c r="N225" s="761"/>
      <c r="O225" s="761"/>
      <c r="P225" s="761"/>
      <c r="Q225" s="761"/>
      <c r="R225" s="799"/>
      <c r="S225" s="761"/>
    </row>
    <row r="226" spans="3:19">
      <c r="C226" s="761"/>
      <c r="D226" s="761"/>
      <c r="E226" s="761"/>
      <c r="F226" s="761"/>
      <c r="G226" s="761"/>
      <c r="H226" s="761"/>
      <c r="I226" s="761"/>
      <c r="J226" s="761"/>
      <c r="K226" s="761"/>
      <c r="L226" s="761"/>
      <c r="M226" s="761"/>
      <c r="N226" s="761"/>
      <c r="O226" s="761"/>
      <c r="P226" s="761"/>
      <c r="Q226" s="761"/>
      <c r="R226" s="799"/>
      <c r="S226" s="761"/>
    </row>
    <row r="227" spans="3:19">
      <c r="C227" s="761"/>
      <c r="D227" s="761"/>
      <c r="E227" s="761"/>
      <c r="F227" s="761"/>
      <c r="G227" s="761"/>
      <c r="H227" s="761"/>
      <c r="I227" s="761"/>
      <c r="J227" s="761"/>
      <c r="K227" s="761"/>
      <c r="L227" s="761"/>
      <c r="M227" s="761"/>
      <c r="N227" s="761"/>
      <c r="O227" s="761"/>
      <c r="P227" s="761"/>
      <c r="Q227" s="761"/>
      <c r="R227" s="799"/>
      <c r="S227" s="761"/>
    </row>
    <row r="228" spans="3:19">
      <c r="C228" s="761"/>
      <c r="D228" s="761"/>
      <c r="E228" s="761"/>
      <c r="F228" s="761"/>
      <c r="G228" s="761"/>
      <c r="H228" s="761"/>
      <c r="I228" s="761"/>
      <c r="J228" s="761"/>
      <c r="K228" s="761"/>
      <c r="L228" s="761"/>
      <c r="M228" s="761"/>
      <c r="N228" s="761"/>
      <c r="O228" s="761"/>
      <c r="P228" s="761"/>
      <c r="Q228" s="761"/>
      <c r="R228" s="799"/>
      <c r="S228" s="761"/>
    </row>
    <row r="229" spans="3:19">
      <c r="C229" s="761"/>
      <c r="D229" s="761"/>
      <c r="E229" s="761"/>
      <c r="F229" s="761"/>
      <c r="G229" s="761"/>
      <c r="H229" s="761"/>
      <c r="I229" s="761"/>
      <c r="J229" s="761"/>
      <c r="K229" s="761"/>
      <c r="L229" s="761"/>
      <c r="M229" s="761"/>
      <c r="N229" s="761"/>
      <c r="O229" s="761"/>
      <c r="P229" s="761"/>
      <c r="Q229" s="761"/>
      <c r="R229" s="799"/>
      <c r="S229" s="761"/>
    </row>
    <row r="230" spans="3:19">
      <c r="C230" s="761"/>
      <c r="D230" s="761"/>
      <c r="E230" s="761"/>
      <c r="F230" s="761"/>
      <c r="G230" s="761"/>
      <c r="H230" s="761"/>
      <c r="I230" s="761"/>
      <c r="J230" s="761"/>
      <c r="K230" s="761"/>
      <c r="L230" s="761"/>
      <c r="M230" s="761"/>
      <c r="N230" s="761"/>
      <c r="O230" s="761"/>
      <c r="P230" s="761"/>
      <c r="Q230" s="761"/>
      <c r="R230" s="799"/>
      <c r="S230" s="761"/>
    </row>
    <row r="231" spans="3:19">
      <c r="C231" s="761"/>
      <c r="D231" s="761"/>
      <c r="E231" s="761"/>
      <c r="F231" s="761"/>
      <c r="G231" s="761"/>
      <c r="H231" s="761"/>
      <c r="I231" s="761"/>
      <c r="J231" s="761"/>
      <c r="K231" s="761"/>
      <c r="L231" s="761"/>
      <c r="M231" s="761"/>
      <c r="N231" s="761"/>
      <c r="O231" s="761"/>
      <c r="P231" s="761"/>
      <c r="Q231" s="761"/>
      <c r="R231" s="799"/>
      <c r="S231" s="761"/>
    </row>
    <row r="232" spans="3:19">
      <c r="C232" s="761"/>
      <c r="D232" s="761"/>
      <c r="E232" s="761"/>
      <c r="F232" s="761"/>
      <c r="G232" s="761"/>
      <c r="H232" s="761"/>
      <c r="I232" s="761"/>
      <c r="J232" s="761"/>
      <c r="K232" s="761"/>
      <c r="L232" s="761"/>
      <c r="M232" s="761"/>
      <c r="N232" s="761"/>
      <c r="O232" s="761"/>
      <c r="P232" s="761"/>
      <c r="Q232" s="761"/>
      <c r="R232" s="799"/>
      <c r="S232" s="761"/>
    </row>
    <row r="233" spans="3:19">
      <c r="C233" s="761"/>
      <c r="D233" s="761"/>
      <c r="E233" s="761"/>
      <c r="F233" s="761"/>
      <c r="G233" s="761"/>
      <c r="H233" s="761"/>
      <c r="I233" s="761"/>
      <c r="J233" s="761"/>
      <c r="K233" s="761"/>
      <c r="L233" s="761"/>
      <c r="M233" s="761"/>
      <c r="N233" s="761"/>
      <c r="O233" s="761"/>
      <c r="P233" s="761"/>
      <c r="Q233" s="761"/>
      <c r="R233" s="799"/>
      <c r="S233" s="761"/>
    </row>
    <row r="234" spans="3:19">
      <c r="C234" s="761"/>
      <c r="D234" s="761"/>
      <c r="E234" s="761"/>
      <c r="F234" s="761"/>
      <c r="G234" s="761"/>
      <c r="H234" s="761"/>
      <c r="I234" s="761"/>
      <c r="J234" s="761"/>
      <c r="K234" s="761"/>
      <c r="L234" s="761"/>
      <c r="M234" s="761"/>
      <c r="N234" s="761"/>
      <c r="O234" s="761"/>
      <c r="P234" s="761"/>
      <c r="Q234" s="761"/>
      <c r="R234" s="799"/>
      <c r="S234" s="761"/>
    </row>
    <row r="235" spans="3:19">
      <c r="C235" s="761"/>
      <c r="D235" s="761"/>
      <c r="E235" s="761"/>
      <c r="F235" s="761"/>
      <c r="G235" s="761"/>
      <c r="H235" s="761"/>
      <c r="I235" s="761"/>
      <c r="J235" s="761"/>
      <c r="K235" s="761"/>
      <c r="L235" s="761"/>
      <c r="M235" s="761"/>
      <c r="N235" s="761"/>
      <c r="O235" s="761"/>
      <c r="P235" s="761"/>
      <c r="Q235" s="761"/>
      <c r="R235" s="799"/>
      <c r="S235" s="761"/>
    </row>
    <row r="236" spans="3:19">
      <c r="C236" s="761"/>
      <c r="D236" s="761"/>
      <c r="E236" s="761"/>
      <c r="F236" s="761"/>
      <c r="G236" s="761"/>
      <c r="H236" s="761"/>
      <c r="I236" s="761"/>
      <c r="J236" s="761"/>
      <c r="K236" s="761"/>
      <c r="L236" s="761"/>
      <c r="M236" s="761"/>
      <c r="N236" s="761"/>
      <c r="O236" s="761"/>
      <c r="P236" s="761"/>
      <c r="Q236" s="761"/>
      <c r="R236" s="799"/>
      <c r="S236" s="761"/>
    </row>
    <row r="237" spans="3:19">
      <c r="C237" s="761"/>
      <c r="D237" s="761"/>
      <c r="E237" s="761"/>
      <c r="F237" s="761"/>
      <c r="G237" s="761"/>
      <c r="H237" s="761"/>
      <c r="I237" s="761"/>
      <c r="J237" s="761"/>
      <c r="K237" s="761"/>
      <c r="L237" s="761"/>
      <c r="M237" s="761"/>
      <c r="N237" s="761"/>
      <c r="O237" s="761"/>
      <c r="P237" s="761"/>
      <c r="Q237" s="761"/>
      <c r="R237" s="799"/>
      <c r="S237" s="761"/>
    </row>
    <row r="238" spans="3:19">
      <c r="C238" s="761"/>
      <c r="D238" s="761"/>
      <c r="E238" s="761"/>
      <c r="F238" s="761"/>
      <c r="G238" s="761"/>
      <c r="H238" s="761"/>
      <c r="I238" s="761"/>
      <c r="J238" s="761"/>
      <c r="K238" s="761"/>
      <c r="L238" s="761"/>
      <c r="M238" s="761"/>
      <c r="N238" s="761"/>
      <c r="O238" s="761"/>
      <c r="P238" s="761"/>
      <c r="Q238" s="761"/>
      <c r="R238" s="799"/>
      <c r="S238" s="761"/>
    </row>
    <row r="239" spans="3:19">
      <c r="C239" s="761"/>
      <c r="D239" s="761"/>
      <c r="E239" s="761"/>
      <c r="F239" s="761"/>
      <c r="G239" s="761"/>
      <c r="H239" s="761"/>
      <c r="I239" s="761"/>
      <c r="J239" s="761"/>
      <c r="K239" s="761"/>
      <c r="L239" s="761"/>
      <c r="M239" s="761"/>
      <c r="N239" s="761"/>
      <c r="O239" s="761"/>
      <c r="P239" s="761"/>
      <c r="Q239" s="761"/>
      <c r="R239" s="799"/>
      <c r="S239" s="761"/>
    </row>
    <row r="240" spans="3:19">
      <c r="C240" s="761"/>
      <c r="D240" s="761"/>
      <c r="E240" s="761"/>
      <c r="F240" s="761"/>
      <c r="G240" s="761"/>
      <c r="H240" s="761"/>
      <c r="I240" s="761"/>
      <c r="J240" s="761"/>
      <c r="K240" s="761"/>
      <c r="L240" s="761"/>
      <c r="M240" s="761"/>
      <c r="N240" s="761"/>
      <c r="O240" s="761"/>
      <c r="P240" s="761"/>
      <c r="Q240" s="761"/>
      <c r="R240" s="799"/>
      <c r="S240" s="761"/>
    </row>
    <row r="241" spans="3:19">
      <c r="C241" s="761"/>
      <c r="D241" s="761"/>
      <c r="E241" s="761"/>
      <c r="F241" s="761"/>
      <c r="G241" s="761"/>
      <c r="H241" s="761"/>
      <c r="I241" s="761"/>
      <c r="J241" s="761"/>
      <c r="K241" s="761"/>
      <c r="L241" s="761"/>
      <c r="M241" s="761"/>
      <c r="N241" s="761"/>
      <c r="O241" s="761"/>
      <c r="P241" s="761"/>
      <c r="Q241" s="761"/>
      <c r="R241" s="799"/>
      <c r="S241" s="761"/>
    </row>
    <row r="242" spans="3:19">
      <c r="C242" s="761"/>
      <c r="D242" s="761"/>
      <c r="E242" s="761"/>
      <c r="F242" s="761"/>
      <c r="G242" s="761"/>
      <c r="H242" s="761"/>
      <c r="I242" s="761"/>
      <c r="J242" s="761"/>
      <c r="K242" s="761"/>
      <c r="L242" s="761"/>
      <c r="M242" s="761"/>
      <c r="N242" s="761"/>
      <c r="O242" s="761"/>
      <c r="P242" s="761"/>
      <c r="Q242" s="761"/>
      <c r="R242" s="799"/>
      <c r="S242" s="761"/>
    </row>
    <row r="243" spans="3:19">
      <c r="C243" s="761"/>
      <c r="D243" s="761"/>
      <c r="E243" s="761"/>
      <c r="F243" s="761"/>
      <c r="G243" s="761"/>
      <c r="H243" s="761"/>
      <c r="I243" s="761"/>
      <c r="J243" s="761"/>
      <c r="K243" s="761"/>
      <c r="L243" s="761"/>
      <c r="M243" s="761"/>
      <c r="N243" s="761"/>
      <c r="O243" s="761"/>
      <c r="P243" s="761"/>
      <c r="Q243" s="761"/>
      <c r="R243" s="799"/>
      <c r="S243" s="761"/>
    </row>
    <row r="244" spans="3:19">
      <c r="C244" s="761"/>
      <c r="D244" s="761"/>
      <c r="E244" s="761"/>
      <c r="F244" s="761"/>
      <c r="G244" s="761"/>
      <c r="H244" s="761"/>
      <c r="I244" s="761"/>
      <c r="J244" s="761"/>
      <c r="K244" s="761"/>
      <c r="L244" s="761"/>
      <c r="M244" s="761"/>
      <c r="N244" s="761"/>
      <c r="O244" s="761"/>
      <c r="P244" s="761"/>
      <c r="Q244" s="761"/>
      <c r="R244" s="799"/>
      <c r="S244" s="761"/>
    </row>
    <row r="245" spans="3:19">
      <c r="C245" s="761"/>
      <c r="D245" s="761"/>
      <c r="E245" s="761"/>
      <c r="F245" s="761"/>
      <c r="G245" s="761"/>
      <c r="H245" s="761"/>
      <c r="I245" s="761"/>
      <c r="J245" s="761"/>
      <c r="K245" s="761"/>
      <c r="L245" s="761"/>
      <c r="M245" s="761"/>
      <c r="N245" s="761"/>
      <c r="O245" s="761"/>
      <c r="P245" s="761"/>
      <c r="Q245" s="761"/>
      <c r="R245" s="799"/>
      <c r="S245" s="761"/>
    </row>
    <row r="246" spans="3:19">
      <c r="C246" s="761"/>
      <c r="D246" s="761"/>
      <c r="E246" s="761"/>
      <c r="F246" s="761"/>
      <c r="G246" s="761"/>
      <c r="H246" s="761"/>
      <c r="I246" s="761"/>
      <c r="J246" s="761"/>
      <c r="K246" s="761"/>
      <c r="L246" s="761"/>
      <c r="M246" s="761"/>
      <c r="N246" s="761"/>
      <c r="O246" s="761"/>
      <c r="P246" s="761"/>
      <c r="Q246" s="761"/>
      <c r="R246" s="799"/>
      <c r="S246" s="761"/>
    </row>
    <row r="247" spans="3:19">
      <c r="C247" s="761"/>
      <c r="D247" s="761"/>
      <c r="E247" s="761"/>
      <c r="F247" s="761"/>
      <c r="G247" s="761"/>
      <c r="H247" s="761"/>
      <c r="I247" s="761"/>
      <c r="J247" s="761"/>
      <c r="K247" s="761"/>
      <c r="L247" s="761"/>
      <c r="M247" s="761"/>
      <c r="N247" s="761"/>
      <c r="O247" s="761"/>
      <c r="P247" s="761"/>
      <c r="Q247" s="761"/>
      <c r="R247" s="799"/>
      <c r="S247" s="761"/>
    </row>
    <row r="248" spans="3:19">
      <c r="C248" s="761"/>
      <c r="D248" s="761"/>
      <c r="E248" s="761"/>
      <c r="F248" s="761"/>
      <c r="G248" s="761"/>
      <c r="H248" s="761"/>
      <c r="I248" s="761"/>
      <c r="J248" s="761"/>
      <c r="K248" s="761"/>
      <c r="L248" s="761"/>
      <c r="M248" s="761"/>
      <c r="N248" s="761"/>
      <c r="O248" s="761"/>
      <c r="P248" s="761"/>
      <c r="Q248" s="761"/>
      <c r="R248" s="799"/>
      <c r="S248" s="761"/>
    </row>
    <row r="249" spans="3:19">
      <c r="C249" s="761"/>
      <c r="D249" s="761"/>
      <c r="E249" s="761"/>
      <c r="F249" s="761"/>
      <c r="G249" s="761"/>
      <c r="H249" s="761"/>
      <c r="I249" s="761"/>
      <c r="J249" s="761"/>
      <c r="K249" s="761"/>
      <c r="L249" s="761"/>
      <c r="M249" s="761"/>
      <c r="N249" s="761"/>
      <c r="O249" s="761"/>
      <c r="P249" s="761"/>
      <c r="Q249" s="761"/>
      <c r="R249" s="799"/>
      <c r="S249" s="761"/>
    </row>
    <row r="250" spans="3:19">
      <c r="C250" s="761"/>
      <c r="D250" s="761"/>
      <c r="E250" s="761"/>
      <c r="F250" s="761"/>
      <c r="G250" s="761"/>
      <c r="H250" s="761"/>
      <c r="I250" s="761"/>
      <c r="J250" s="761"/>
      <c r="K250" s="761"/>
      <c r="L250" s="761"/>
      <c r="M250" s="761"/>
      <c r="N250" s="761"/>
      <c r="O250" s="761"/>
      <c r="P250" s="761"/>
      <c r="Q250" s="761"/>
      <c r="R250" s="799"/>
      <c r="S250" s="761"/>
    </row>
    <row r="251" spans="3:19">
      <c r="C251" s="761"/>
      <c r="D251" s="761"/>
      <c r="E251" s="761"/>
      <c r="F251" s="761"/>
      <c r="G251" s="761"/>
      <c r="H251" s="761"/>
      <c r="I251" s="761"/>
      <c r="J251" s="761"/>
      <c r="K251" s="761"/>
      <c r="L251" s="761"/>
      <c r="M251" s="761"/>
      <c r="N251" s="761"/>
      <c r="O251" s="761"/>
      <c r="P251" s="761"/>
      <c r="Q251" s="761"/>
      <c r="R251" s="799"/>
      <c r="S251" s="761"/>
    </row>
    <row r="252" spans="3:19">
      <c r="C252" s="761"/>
      <c r="D252" s="761"/>
      <c r="E252" s="761"/>
      <c r="F252" s="761"/>
      <c r="G252" s="761"/>
      <c r="H252" s="761"/>
      <c r="I252" s="761"/>
      <c r="J252" s="761"/>
      <c r="K252" s="761"/>
      <c r="L252" s="761"/>
      <c r="M252" s="761"/>
      <c r="N252" s="761"/>
      <c r="O252" s="761"/>
      <c r="P252" s="761"/>
      <c r="Q252" s="761"/>
      <c r="R252" s="799"/>
      <c r="S252" s="761"/>
    </row>
    <row r="253" spans="3:19">
      <c r="C253" s="761"/>
      <c r="D253" s="761"/>
      <c r="E253" s="761"/>
      <c r="F253" s="761"/>
      <c r="G253" s="761"/>
      <c r="H253" s="761"/>
      <c r="I253" s="761"/>
      <c r="J253" s="761"/>
      <c r="K253" s="761"/>
      <c r="L253" s="761"/>
      <c r="M253" s="761"/>
      <c r="N253" s="761"/>
      <c r="O253" s="761"/>
      <c r="P253" s="761"/>
      <c r="Q253" s="761"/>
      <c r="R253" s="799"/>
      <c r="S253" s="761"/>
    </row>
    <row r="254" spans="3:19">
      <c r="C254" s="761"/>
      <c r="D254" s="761"/>
      <c r="E254" s="761"/>
      <c r="F254" s="761"/>
      <c r="G254" s="761"/>
      <c r="H254" s="761"/>
      <c r="I254" s="761"/>
      <c r="J254" s="761"/>
      <c r="K254" s="761"/>
      <c r="L254" s="761"/>
      <c r="M254" s="761"/>
      <c r="N254" s="761"/>
      <c r="O254" s="761"/>
      <c r="P254" s="761"/>
      <c r="Q254" s="761"/>
      <c r="R254" s="799"/>
      <c r="S254" s="761"/>
    </row>
    <row r="255" spans="3:19">
      <c r="C255" s="761"/>
      <c r="D255" s="761"/>
      <c r="E255" s="761"/>
      <c r="F255" s="761"/>
      <c r="G255" s="761"/>
      <c r="H255" s="761"/>
      <c r="I255" s="761"/>
      <c r="J255" s="761"/>
      <c r="K255" s="761"/>
      <c r="L255" s="761"/>
      <c r="M255" s="761"/>
      <c r="N255" s="761"/>
      <c r="O255" s="761"/>
      <c r="P255" s="761"/>
      <c r="Q255" s="761"/>
      <c r="R255" s="799"/>
      <c r="S255" s="761"/>
    </row>
    <row r="256" spans="3:19">
      <c r="C256" s="761"/>
      <c r="D256" s="761"/>
      <c r="E256" s="761"/>
      <c r="F256" s="761"/>
      <c r="G256" s="761"/>
      <c r="H256" s="761"/>
      <c r="I256" s="761"/>
      <c r="J256" s="761"/>
      <c r="K256" s="761"/>
      <c r="L256" s="761"/>
      <c r="M256" s="761"/>
      <c r="N256" s="761"/>
      <c r="O256" s="761"/>
      <c r="P256" s="761"/>
      <c r="Q256" s="761"/>
      <c r="R256" s="799"/>
      <c r="S256" s="761"/>
    </row>
    <row r="257" spans="3:19">
      <c r="C257" s="761"/>
      <c r="D257" s="761"/>
      <c r="E257" s="761"/>
      <c r="F257" s="761"/>
      <c r="G257" s="761"/>
      <c r="H257" s="761"/>
      <c r="I257" s="761"/>
      <c r="J257" s="761"/>
      <c r="K257" s="761"/>
      <c r="L257" s="761"/>
      <c r="M257" s="761"/>
      <c r="N257" s="761"/>
      <c r="O257" s="761"/>
      <c r="P257" s="761"/>
      <c r="Q257" s="761"/>
      <c r="R257" s="799"/>
      <c r="S257" s="761"/>
    </row>
    <row r="258" spans="3:19">
      <c r="C258" s="761"/>
      <c r="D258" s="761"/>
      <c r="E258" s="761"/>
      <c r="F258" s="761"/>
      <c r="G258" s="761"/>
      <c r="H258" s="761"/>
      <c r="I258" s="761"/>
      <c r="J258" s="761"/>
      <c r="K258" s="761"/>
      <c r="L258" s="761"/>
      <c r="M258" s="761"/>
      <c r="N258" s="761"/>
      <c r="O258" s="761"/>
      <c r="P258" s="761"/>
      <c r="Q258" s="761"/>
      <c r="R258" s="799"/>
      <c r="S258" s="761"/>
    </row>
    <row r="259" spans="3:19">
      <c r="C259" s="761"/>
      <c r="D259" s="761"/>
      <c r="E259" s="761"/>
      <c r="F259" s="761"/>
      <c r="G259" s="761"/>
      <c r="H259" s="761"/>
      <c r="I259" s="761"/>
      <c r="J259" s="761"/>
      <c r="K259" s="761"/>
      <c r="L259" s="761"/>
      <c r="M259" s="761"/>
      <c r="N259" s="761"/>
      <c r="O259" s="761"/>
      <c r="P259" s="761"/>
      <c r="Q259" s="761"/>
      <c r="R259" s="799"/>
      <c r="S259" s="761"/>
    </row>
    <row r="260" spans="3:19">
      <c r="C260" s="761"/>
      <c r="D260" s="761"/>
      <c r="E260" s="761"/>
      <c r="F260" s="761"/>
      <c r="G260" s="761"/>
      <c r="H260" s="761"/>
      <c r="I260" s="761"/>
      <c r="J260" s="761"/>
      <c r="K260" s="761"/>
      <c r="L260" s="761"/>
      <c r="M260" s="761"/>
      <c r="N260" s="761"/>
      <c r="O260" s="761"/>
      <c r="P260" s="761"/>
      <c r="Q260" s="761"/>
      <c r="R260" s="799"/>
      <c r="S260" s="761"/>
    </row>
    <row r="261" spans="3:19">
      <c r="C261" s="761"/>
      <c r="D261" s="761"/>
      <c r="E261" s="761"/>
      <c r="F261" s="761"/>
      <c r="G261" s="761"/>
      <c r="H261" s="761"/>
      <c r="I261" s="761"/>
      <c r="J261" s="761"/>
      <c r="K261" s="761"/>
      <c r="L261" s="761"/>
      <c r="M261" s="761"/>
      <c r="N261" s="761"/>
      <c r="O261" s="761"/>
      <c r="P261" s="761"/>
      <c r="Q261" s="761"/>
      <c r="R261" s="799"/>
      <c r="S261" s="761"/>
    </row>
    <row r="262" spans="3:19">
      <c r="C262" s="761"/>
      <c r="D262" s="761"/>
      <c r="E262" s="761"/>
      <c r="F262" s="761"/>
      <c r="G262" s="761"/>
      <c r="H262" s="761"/>
      <c r="I262" s="761"/>
      <c r="J262" s="761"/>
      <c r="K262" s="761"/>
      <c r="L262" s="761"/>
      <c r="M262" s="761"/>
      <c r="N262" s="761"/>
      <c r="O262" s="761"/>
      <c r="P262" s="761"/>
      <c r="Q262" s="761"/>
      <c r="R262" s="799"/>
      <c r="S262" s="761"/>
    </row>
    <row r="263" spans="3:19">
      <c r="C263" s="761"/>
      <c r="D263" s="761"/>
      <c r="E263" s="761"/>
      <c r="F263" s="761"/>
      <c r="G263" s="761"/>
      <c r="H263" s="761"/>
      <c r="I263" s="761"/>
      <c r="J263" s="761"/>
      <c r="K263" s="761"/>
      <c r="L263" s="761"/>
      <c r="M263" s="761"/>
      <c r="N263" s="761"/>
      <c r="O263" s="761"/>
      <c r="P263" s="761"/>
      <c r="Q263" s="761"/>
      <c r="R263" s="799"/>
      <c r="S263" s="761"/>
    </row>
    <row r="264" spans="3:19">
      <c r="C264" s="761"/>
      <c r="D264" s="761"/>
      <c r="E264" s="761"/>
      <c r="F264" s="761"/>
      <c r="G264" s="761"/>
      <c r="H264" s="761"/>
      <c r="I264" s="761"/>
      <c r="J264" s="761"/>
      <c r="K264" s="761"/>
      <c r="L264" s="761"/>
      <c r="M264" s="761"/>
      <c r="N264" s="761"/>
      <c r="O264" s="761"/>
      <c r="P264" s="761"/>
      <c r="Q264" s="761"/>
      <c r="R264" s="799"/>
      <c r="S264" s="761"/>
    </row>
    <row r="265" spans="3:19">
      <c r="C265" s="761"/>
      <c r="D265" s="761"/>
      <c r="E265" s="761"/>
      <c r="F265" s="761"/>
      <c r="G265" s="761"/>
      <c r="H265" s="761"/>
      <c r="I265" s="761"/>
      <c r="J265" s="761"/>
      <c r="K265" s="761"/>
      <c r="L265" s="761"/>
      <c r="M265" s="761"/>
      <c r="N265" s="761"/>
      <c r="O265" s="761"/>
      <c r="P265" s="761"/>
      <c r="Q265" s="761"/>
      <c r="R265" s="799"/>
      <c r="S265" s="761"/>
    </row>
    <row r="266" spans="3:19">
      <c r="C266" s="761"/>
      <c r="D266" s="761"/>
      <c r="E266" s="761"/>
      <c r="F266" s="761"/>
      <c r="G266" s="761"/>
      <c r="H266" s="761"/>
      <c r="I266" s="761"/>
      <c r="J266" s="761"/>
      <c r="K266" s="761"/>
      <c r="L266" s="761"/>
      <c r="M266" s="761"/>
      <c r="N266" s="761"/>
      <c r="O266" s="761"/>
      <c r="P266" s="761"/>
      <c r="Q266" s="761"/>
      <c r="R266" s="799"/>
      <c r="S266" s="761"/>
    </row>
    <row r="267" spans="3:19">
      <c r="C267" s="761"/>
      <c r="D267" s="761"/>
      <c r="E267" s="761"/>
      <c r="F267" s="761"/>
      <c r="G267" s="761"/>
      <c r="H267" s="761"/>
      <c r="I267" s="761"/>
      <c r="J267" s="761"/>
      <c r="K267" s="761"/>
      <c r="L267" s="761"/>
      <c r="M267" s="761"/>
      <c r="N267" s="761"/>
      <c r="O267" s="761"/>
      <c r="P267" s="761"/>
      <c r="Q267" s="761"/>
      <c r="R267" s="799"/>
      <c r="S267" s="761"/>
    </row>
    <row r="268" spans="3:19">
      <c r="C268" s="761"/>
      <c r="D268" s="761"/>
      <c r="E268" s="761"/>
      <c r="F268" s="761"/>
      <c r="G268" s="761"/>
      <c r="H268" s="761"/>
      <c r="I268" s="761"/>
      <c r="J268" s="761"/>
      <c r="K268" s="761"/>
      <c r="L268" s="761"/>
      <c r="M268" s="761"/>
      <c r="N268" s="761"/>
      <c r="O268" s="761"/>
      <c r="P268" s="761"/>
      <c r="Q268" s="761"/>
      <c r="R268" s="799"/>
      <c r="S268" s="761"/>
    </row>
    <row r="269" spans="3:19">
      <c r="C269" s="761"/>
      <c r="D269" s="761"/>
      <c r="E269" s="761"/>
      <c r="F269" s="761"/>
      <c r="G269" s="761"/>
      <c r="H269" s="761"/>
      <c r="I269" s="761"/>
      <c r="J269" s="761"/>
      <c r="K269" s="761"/>
      <c r="L269" s="761"/>
      <c r="M269" s="761"/>
      <c r="N269" s="761"/>
      <c r="O269" s="761"/>
      <c r="P269" s="761"/>
      <c r="Q269" s="761"/>
      <c r="R269" s="799"/>
      <c r="S269" s="761"/>
    </row>
    <row r="270" spans="3:19">
      <c r="C270" s="761"/>
      <c r="D270" s="761"/>
      <c r="E270" s="761"/>
      <c r="F270" s="761"/>
      <c r="G270" s="761"/>
      <c r="H270" s="761"/>
      <c r="I270" s="761"/>
      <c r="J270" s="761"/>
      <c r="K270" s="761"/>
      <c r="L270" s="761"/>
      <c r="M270" s="761"/>
      <c r="N270" s="761"/>
      <c r="O270" s="761"/>
      <c r="P270" s="761"/>
      <c r="Q270" s="761"/>
      <c r="R270" s="799"/>
      <c r="S270" s="761"/>
    </row>
    <row r="271" spans="3:19">
      <c r="C271" s="761"/>
      <c r="D271" s="761"/>
      <c r="E271" s="761"/>
      <c r="F271" s="761"/>
      <c r="G271" s="761"/>
      <c r="H271" s="761"/>
      <c r="I271" s="761"/>
      <c r="J271" s="761"/>
      <c r="K271" s="761"/>
      <c r="L271" s="761"/>
      <c r="M271" s="761"/>
      <c r="N271" s="761"/>
      <c r="O271" s="761"/>
      <c r="P271" s="761"/>
      <c r="Q271" s="761"/>
      <c r="R271" s="799"/>
      <c r="S271" s="761"/>
    </row>
    <row r="272" spans="3:19">
      <c r="C272" s="761"/>
      <c r="D272" s="761"/>
      <c r="E272" s="761"/>
      <c r="F272" s="761"/>
      <c r="G272" s="761"/>
      <c r="H272" s="761"/>
      <c r="I272" s="761"/>
      <c r="J272" s="761"/>
      <c r="K272" s="761"/>
      <c r="L272" s="761"/>
      <c r="M272" s="761"/>
      <c r="N272" s="761"/>
      <c r="O272" s="761"/>
      <c r="P272" s="761"/>
      <c r="Q272" s="761"/>
      <c r="R272" s="799"/>
      <c r="S272" s="761"/>
    </row>
    <row r="273" spans="3:19">
      <c r="C273" s="761"/>
      <c r="D273" s="761"/>
      <c r="E273" s="761"/>
      <c r="F273" s="761"/>
      <c r="G273" s="761"/>
      <c r="H273" s="761"/>
      <c r="I273" s="761"/>
      <c r="J273" s="761"/>
      <c r="K273" s="761"/>
      <c r="L273" s="761"/>
      <c r="M273" s="761"/>
      <c r="N273" s="761"/>
      <c r="O273" s="761"/>
      <c r="P273" s="761"/>
      <c r="Q273" s="761"/>
      <c r="R273" s="799"/>
      <c r="S273" s="761"/>
    </row>
    <row r="274" spans="3:19">
      <c r="C274" s="761"/>
      <c r="D274" s="761"/>
      <c r="E274" s="761"/>
      <c r="F274" s="761"/>
      <c r="G274" s="761"/>
      <c r="H274" s="761"/>
      <c r="I274" s="761"/>
      <c r="J274" s="761"/>
      <c r="K274" s="761"/>
      <c r="L274" s="761"/>
      <c r="M274" s="761"/>
      <c r="N274" s="761"/>
      <c r="O274" s="761"/>
      <c r="P274" s="761"/>
      <c r="Q274" s="761"/>
      <c r="R274" s="799"/>
      <c r="S274" s="761"/>
    </row>
    <row r="275" spans="3:19">
      <c r="C275" s="761"/>
      <c r="D275" s="761"/>
      <c r="E275" s="761"/>
      <c r="F275" s="761"/>
      <c r="G275" s="761"/>
      <c r="H275" s="761"/>
      <c r="I275" s="761"/>
      <c r="J275" s="761"/>
      <c r="K275" s="761"/>
      <c r="L275" s="761"/>
      <c r="M275" s="761"/>
      <c r="N275" s="761"/>
      <c r="O275" s="761"/>
      <c r="P275" s="761"/>
      <c r="Q275" s="761"/>
      <c r="R275" s="799"/>
      <c r="S275" s="761"/>
    </row>
    <row r="276" spans="3:19">
      <c r="C276" s="761"/>
      <c r="D276" s="761"/>
      <c r="E276" s="761"/>
      <c r="F276" s="761"/>
      <c r="G276" s="761"/>
      <c r="H276" s="761"/>
      <c r="I276" s="761"/>
      <c r="J276" s="761"/>
      <c r="K276" s="761"/>
      <c r="L276" s="761"/>
      <c r="M276" s="761"/>
      <c r="N276" s="761"/>
      <c r="O276" s="761"/>
      <c r="P276" s="761"/>
      <c r="Q276" s="761"/>
      <c r="R276" s="799"/>
      <c r="S276" s="761"/>
    </row>
    <row r="277" spans="3:19">
      <c r="C277" s="761"/>
      <c r="D277" s="761"/>
      <c r="E277" s="761"/>
      <c r="F277" s="761"/>
      <c r="G277" s="761"/>
      <c r="H277" s="761"/>
      <c r="I277" s="761"/>
      <c r="J277" s="761"/>
      <c r="K277" s="761"/>
      <c r="L277" s="761"/>
      <c r="M277" s="761"/>
      <c r="N277" s="761"/>
      <c r="O277" s="761"/>
      <c r="P277" s="761"/>
      <c r="Q277" s="761"/>
      <c r="R277" s="799"/>
      <c r="S277" s="761"/>
    </row>
    <row r="278" spans="3:19">
      <c r="C278" s="761"/>
      <c r="D278" s="761"/>
      <c r="E278" s="761"/>
      <c r="F278" s="761"/>
      <c r="G278" s="761"/>
      <c r="H278" s="761"/>
      <c r="I278" s="761"/>
      <c r="J278" s="761"/>
      <c r="K278" s="761"/>
      <c r="L278" s="761"/>
      <c r="M278" s="761"/>
      <c r="N278" s="761"/>
      <c r="O278" s="761"/>
      <c r="P278" s="761"/>
      <c r="Q278" s="761"/>
      <c r="R278" s="799"/>
      <c r="S278" s="761"/>
    </row>
    <row r="279" spans="3:19">
      <c r="C279" s="761"/>
      <c r="D279" s="761"/>
      <c r="E279" s="761"/>
      <c r="F279" s="761"/>
      <c r="G279" s="761"/>
      <c r="H279" s="761"/>
      <c r="I279" s="761"/>
      <c r="J279" s="761"/>
      <c r="K279" s="761"/>
      <c r="L279" s="761"/>
      <c r="M279" s="761"/>
      <c r="N279" s="761"/>
      <c r="O279" s="761"/>
      <c r="P279" s="761"/>
      <c r="Q279" s="761"/>
      <c r="R279" s="799"/>
      <c r="S279" s="761"/>
    </row>
    <row r="280" spans="3:19">
      <c r="C280" s="761"/>
      <c r="D280" s="761"/>
      <c r="E280" s="761"/>
      <c r="F280" s="761"/>
      <c r="G280" s="761"/>
      <c r="H280" s="761"/>
      <c r="I280" s="761"/>
      <c r="J280" s="761"/>
      <c r="K280" s="761"/>
      <c r="L280" s="761"/>
      <c r="M280" s="761"/>
      <c r="N280" s="761"/>
      <c r="O280" s="761"/>
      <c r="P280" s="761"/>
      <c r="Q280" s="761"/>
      <c r="R280" s="799"/>
      <c r="S280" s="761"/>
    </row>
    <row r="281" spans="3:19">
      <c r="C281" s="761"/>
      <c r="D281" s="761"/>
      <c r="E281" s="761"/>
      <c r="F281" s="761"/>
      <c r="G281" s="761"/>
      <c r="H281" s="761"/>
      <c r="I281" s="761"/>
      <c r="J281" s="761"/>
      <c r="K281" s="761"/>
      <c r="L281" s="761"/>
      <c r="M281" s="761"/>
      <c r="N281" s="761"/>
      <c r="O281" s="761"/>
      <c r="P281" s="761"/>
      <c r="Q281" s="761"/>
      <c r="R281" s="799"/>
      <c r="S281" s="761"/>
    </row>
    <row r="282" spans="3:19">
      <c r="C282" s="761"/>
      <c r="D282" s="761"/>
      <c r="E282" s="761"/>
      <c r="F282" s="761"/>
      <c r="G282" s="761"/>
      <c r="H282" s="761"/>
      <c r="I282" s="761"/>
      <c r="J282" s="761"/>
      <c r="K282" s="761"/>
      <c r="L282" s="761"/>
      <c r="M282" s="761"/>
      <c r="N282" s="761"/>
      <c r="O282" s="761"/>
      <c r="P282" s="761"/>
      <c r="Q282" s="761"/>
      <c r="R282" s="799"/>
      <c r="S282" s="761"/>
    </row>
    <row r="283" spans="3:19">
      <c r="C283" s="761"/>
      <c r="D283" s="761"/>
      <c r="E283" s="761"/>
      <c r="F283" s="761"/>
      <c r="G283" s="761"/>
      <c r="H283" s="761"/>
      <c r="I283" s="761"/>
      <c r="J283" s="761"/>
      <c r="K283" s="761"/>
      <c r="L283" s="761"/>
      <c r="M283" s="761"/>
      <c r="N283" s="761"/>
      <c r="O283" s="761"/>
      <c r="P283" s="761"/>
      <c r="Q283" s="761"/>
      <c r="R283" s="799"/>
      <c r="S283" s="761"/>
    </row>
    <row r="284" spans="3:19">
      <c r="C284" s="761"/>
      <c r="D284" s="761"/>
      <c r="E284" s="761"/>
      <c r="F284" s="761"/>
      <c r="G284" s="761"/>
      <c r="H284" s="761"/>
      <c r="I284" s="761"/>
      <c r="J284" s="761"/>
      <c r="K284" s="761"/>
      <c r="L284" s="761"/>
      <c r="M284" s="761"/>
      <c r="N284" s="761"/>
      <c r="O284" s="761"/>
      <c r="P284" s="761"/>
      <c r="Q284" s="761"/>
      <c r="R284" s="799"/>
      <c r="S284" s="761"/>
    </row>
    <row r="285" spans="3:19">
      <c r="C285" s="761"/>
      <c r="D285" s="761"/>
      <c r="E285" s="761"/>
      <c r="F285" s="761"/>
      <c r="G285" s="761"/>
      <c r="H285" s="761"/>
      <c r="I285" s="761"/>
      <c r="J285" s="761"/>
      <c r="K285" s="761"/>
      <c r="L285" s="761"/>
      <c r="M285" s="761"/>
      <c r="N285" s="761"/>
      <c r="O285" s="761"/>
      <c r="P285" s="761"/>
      <c r="Q285" s="761"/>
      <c r="R285" s="799"/>
      <c r="S285" s="761"/>
    </row>
    <row r="286" spans="3:19">
      <c r="C286" s="761"/>
      <c r="D286" s="761"/>
      <c r="E286" s="761"/>
      <c r="F286" s="761"/>
      <c r="G286" s="761"/>
      <c r="H286" s="761"/>
      <c r="I286" s="761"/>
      <c r="J286" s="761"/>
      <c r="K286" s="761"/>
      <c r="L286" s="761"/>
      <c r="M286" s="761"/>
      <c r="N286" s="761"/>
      <c r="O286" s="761"/>
      <c r="P286" s="761"/>
      <c r="Q286" s="761"/>
      <c r="R286" s="799"/>
      <c r="S286" s="761"/>
    </row>
    <row r="287" spans="3:19">
      <c r="C287" s="761"/>
      <c r="D287" s="761"/>
      <c r="E287" s="761"/>
      <c r="F287" s="761"/>
      <c r="G287" s="761"/>
      <c r="H287" s="761"/>
      <c r="I287" s="761"/>
      <c r="J287" s="761"/>
      <c r="K287" s="761"/>
      <c r="L287" s="761"/>
      <c r="M287" s="761"/>
      <c r="N287" s="761"/>
      <c r="O287" s="761"/>
      <c r="P287" s="761"/>
      <c r="Q287" s="761"/>
      <c r="R287" s="799"/>
      <c r="S287" s="761"/>
    </row>
    <row r="288" spans="3:19">
      <c r="C288" s="761"/>
      <c r="D288" s="761"/>
      <c r="E288" s="761"/>
      <c r="F288" s="761"/>
      <c r="G288" s="761"/>
      <c r="H288" s="761"/>
      <c r="I288" s="761"/>
      <c r="J288" s="761"/>
      <c r="K288" s="761"/>
      <c r="L288" s="761"/>
      <c r="M288" s="761"/>
      <c r="N288" s="761"/>
      <c r="O288" s="761"/>
      <c r="P288" s="761"/>
      <c r="Q288" s="761"/>
      <c r="R288" s="799"/>
      <c r="S288" s="761"/>
    </row>
    <row r="289" spans="3:19">
      <c r="C289" s="761"/>
      <c r="D289" s="761"/>
      <c r="E289" s="761"/>
      <c r="F289" s="761"/>
      <c r="G289" s="761"/>
      <c r="H289" s="761"/>
      <c r="I289" s="761"/>
      <c r="J289" s="761"/>
      <c r="K289" s="761"/>
      <c r="L289" s="761"/>
      <c r="M289" s="761"/>
      <c r="N289" s="761"/>
      <c r="O289" s="761"/>
      <c r="P289" s="761"/>
      <c r="Q289" s="761"/>
      <c r="R289" s="799"/>
      <c r="S289" s="761"/>
    </row>
    <row r="290" spans="3:19">
      <c r="C290" s="761"/>
      <c r="D290" s="761"/>
      <c r="E290" s="761"/>
      <c r="F290" s="761"/>
      <c r="G290" s="761"/>
      <c r="H290" s="761"/>
      <c r="I290" s="761"/>
      <c r="J290" s="761"/>
      <c r="K290" s="761"/>
      <c r="L290" s="761"/>
      <c r="M290" s="761"/>
      <c r="N290" s="761"/>
      <c r="O290" s="761"/>
      <c r="P290" s="761"/>
      <c r="Q290" s="761"/>
      <c r="R290" s="799"/>
      <c r="S290" s="761"/>
    </row>
    <row r="291" spans="3:19">
      <c r="C291" s="761"/>
      <c r="D291" s="761"/>
      <c r="E291" s="761"/>
      <c r="F291" s="761"/>
      <c r="G291" s="761"/>
      <c r="H291" s="761"/>
      <c r="I291" s="761"/>
      <c r="J291" s="761"/>
      <c r="K291" s="761"/>
      <c r="L291" s="761"/>
      <c r="M291" s="761"/>
      <c r="N291" s="761"/>
      <c r="O291" s="761"/>
      <c r="P291" s="761"/>
      <c r="Q291" s="761"/>
      <c r="R291" s="799"/>
      <c r="S291" s="761"/>
    </row>
    <row r="292" spans="3:19">
      <c r="C292" s="761"/>
      <c r="D292" s="761"/>
      <c r="E292" s="761"/>
      <c r="F292" s="761"/>
      <c r="G292" s="761"/>
      <c r="H292" s="761"/>
      <c r="I292" s="761"/>
      <c r="J292" s="761"/>
      <c r="K292" s="761"/>
      <c r="L292" s="761"/>
      <c r="M292" s="761"/>
      <c r="N292" s="761"/>
      <c r="O292" s="761"/>
      <c r="P292" s="761"/>
      <c r="Q292" s="761"/>
      <c r="R292" s="799"/>
      <c r="S292" s="761"/>
    </row>
    <row r="293" spans="3:19">
      <c r="C293" s="761"/>
      <c r="D293" s="761"/>
      <c r="E293" s="761"/>
      <c r="F293" s="761"/>
      <c r="G293" s="761"/>
      <c r="H293" s="761"/>
      <c r="I293" s="761"/>
      <c r="J293" s="761"/>
      <c r="K293" s="761"/>
      <c r="L293" s="761"/>
      <c r="M293" s="761"/>
      <c r="N293" s="761"/>
      <c r="O293" s="761"/>
      <c r="P293" s="761"/>
      <c r="Q293" s="761"/>
      <c r="R293" s="799"/>
      <c r="S293" s="761"/>
    </row>
    <row r="294" spans="3:19">
      <c r="C294" s="761"/>
      <c r="D294" s="761"/>
      <c r="E294" s="761"/>
      <c r="F294" s="761"/>
      <c r="G294" s="761"/>
      <c r="H294" s="761"/>
      <c r="I294" s="761"/>
      <c r="J294" s="761"/>
      <c r="K294" s="761"/>
      <c r="L294" s="761"/>
      <c r="M294" s="761"/>
      <c r="N294" s="761"/>
      <c r="O294" s="761"/>
      <c r="P294" s="761"/>
      <c r="Q294" s="761"/>
      <c r="R294" s="799"/>
      <c r="S294" s="761"/>
    </row>
    <row r="295" spans="3:19">
      <c r="C295" s="761"/>
      <c r="D295" s="761"/>
      <c r="E295" s="761"/>
      <c r="F295" s="761"/>
      <c r="G295" s="761"/>
      <c r="H295" s="761"/>
      <c r="I295" s="761"/>
      <c r="J295" s="761"/>
      <c r="K295" s="761"/>
      <c r="L295" s="761"/>
      <c r="M295" s="761"/>
      <c r="N295" s="761"/>
      <c r="O295" s="761"/>
      <c r="P295" s="761"/>
      <c r="Q295" s="761"/>
      <c r="R295" s="799"/>
      <c r="S295" s="761"/>
    </row>
    <row r="296" spans="3:19">
      <c r="C296" s="761"/>
      <c r="D296" s="761"/>
      <c r="E296" s="761"/>
      <c r="F296" s="761"/>
      <c r="G296" s="761"/>
      <c r="H296" s="761"/>
      <c r="I296" s="761"/>
      <c r="J296" s="761"/>
      <c r="K296" s="761"/>
      <c r="L296" s="761"/>
      <c r="M296" s="761"/>
      <c r="N296" s="761"/>
      <c r="O296" s="761"/>
      <c r="P296" s="761"/>
      <c r="Q296" s="761"/>
      <c r="R296" s="799"/>
      <c r="S296" s="761"/>
    </row>
    <row r="297" spans="3:19">
      <c r="C297" s="761"/>
      <c r="D297" s="761"/>
      <c r="E297" s="761"/>
      <c r="F297" s="761"/>
      <c r="G297" s="761"/>
      <c r="H297" s="761"/>
      <c r="I297" s="761"/>
      <c r="J297" s="761"/>
      <c r="K297" s="761"/>
      <c r="L297" s="761"/>
      <c r="M297" s="761"/>
      <c r="N297" s="761"/>
      <c r="O297" s="761"/>
      <c r="P297" s="761"/>
      <c r="Q297" s="761"/>
      <c r="R297" s="799"/>
      <c r="S297" s="761"/>
    </row>
    <row r="298" spans="3:19">
      <c r="C298" s="761"/>
      <c r="D298" s="761"/>
      <c r="E298" s="761"/>
      <c r="F298" s="761"/>
      <c r="G298" s="761"/>
      <c r="H298" s="761"/>
      <c r="I298" s="761"/>
      <c r="J298" s="761"/>
      <c r="K298" s="761"/>
      <c r="L298" s="761"/>
      <c r="M298" s="761"/>
      <c r="N298" s="761"/>
      <c r="O298" s="761"/>
      <c r="P298" s="761"/>
      <c r="Q298" s="761"/>
      <c r="R298" s="799"/>
      <c r="S298" s="761"/>
    </row>
    <row r="299" spans="3:19">
      <c r="C299" s="761"/>
      <c r="D299" s="761"/>
      <c r="E299" s="761"/>
      <c r="F299" s="761"/>
      <c r="G299" s="761"/>
      <c r="H299" s="761"/>
      <c r="I299" s="761"/>
      <c r="J299" s="761"/>
      <c r="K299" s="761"/>
      <c r="L299" s="761"/>
      <c r="M299" s="761"/>
      <c r="N299" s="761"/>
      <c r="O299" s="761"/>
      <c r="P299" s="761"/>
      <c r="Q299" s="761"/>
      <c r="R299" s="799"/>
      <c r="S299" s="761"/>
    </row>
    <row r="300" spans="3:19">
      <c r="C300" s="761"/>
      <c r="D300" s="761"/>
      <c r="E300" s="761"/>
      <c r="F300" s="761"/>
      <c r="G300" s="761"/>
      <c r="H300" s="761"/>
      <c r="I300" s="761"/>
      <c r="J300" s="761"/>
      <c r="K300" s="761"/>
      <c r="L300" s="761"/>
      <c r="M300" s="761"/>
      <c r="N300" s="761"/>
      <c r="O300" s="761"/>
      <c r="P300" s="761"/>
      <c r="Q300" s="761"/>
      <c r="R300" s="799"/>
      <c r="S300" s="761"/>
    </row>
    <row r="301" spans="3:19">
      <c r="C301" s="761"/>
      <c r="D301" s="761"/>
      <c r="E301" s="761"/>
      <c r="F301" s="761"/>
      <c r="G301" s="761"/>
      <c r="H301" s="761"/>
      <c r="I301" s="761"/>
      <c r="J301" s="761"/>
      <c r="K301" s="761"/>
      <c r="L301" s="761"/>
      <c r="M301" s="761"/>
      <c r="N301" s="761"/>
      <c r="O301" s="761"/>
      <c r="P301" s="761"/>
      <c r="Q301" s="761"/>
      <c r="R301" s="799"/>
      <c r="S301" s="761"/>
    </row>
    <row r="302" spans="3:19">
      <c r="C302" s="761"/>
      <c r="D302" s="761"/>
      <c r="E302" s="761"/>
      <c r="F302" s="761"/>
      <c r="G302" s="761"/>
      <c r="H302" s="761"/>
      <c r="I302" s="761"/>
      <c r="J302" s="761"/>
      <c r="K302" s="761"/>
      <c r="L302" s="761"/>
      <c r="M302" s="761"/>
      <c r="N302" s="761"/>
      <c r="O302" s="761"/>
      <c r="P302" s="761"/>
      <c r="Q302" s="761"/>
      <c r="R302" s="799"/>
      <c r="S302" s="761"/>
    </row>
    <row r="303" spans="3:19">
      <c r="C303" s="761"/>
      <c r="D303" s="761"/>
      <c r="E303" s="761"/>
      <c r="F303" s="761"/>
      <c r="G303" s="761"/>
      <c r="H303" s="761"/>
      <c r="I303" s="761"/>
      <c r="J303" s="761"/>
      <c r="K303" s="761"/>
      <c r="L303" s="761"/>
      <c r="M303" s="761"/>
      <c r="N303" s="761"/>
      <c r="O303" s="761"/>
      <c r="P303" s="761"/>
      <c r="Q303" s="761"/>
      <c r="R303" s="799"/>
      <c r="S303" s="761"/>
    </row>
    <row r="304" spans="3:19">
      <c r="C304" s="761"/>
      <c r="D304" s="761"/>
      <c r="E304" s="761"/>
      <c r="F304" s="761"/>
      <c r="G304" s="761"/>
      <c r="H304" s="761"/>
      <c r="I304" s="761"/>
      <c r="J304" s="761"/>
      <c r="K304" s="761"/>
      <c r="L304" s="761"/>
      <c r="M304" s="761"/>
      <c r="N304" s="761"/>
      <c r="O304" s="761"/>
      <c r="P304" s="761"/>
      <c r="Q304" s="761"/>
      <c r="R304" s="799"/>
      <c r="S304" s="761"/>
    </row>
    <row r="305" spans="3:19">
      <c r="C305" s="761"/>
      <c r="D305" s="761"/>
      <c r="E305" s="761"/>
      <c r="F305" s="761"/>
      <c r="G305" s="761"/>
      <c r="H305" s="761"/>
      <c r="I305" s="761"/>
      <c r="J305" s="761"/>
      <c r="K305" s="761"/>
      <c r="L305" s="761"/>
      <c r="M305" s="761"/>
      <c r="N305" s="761"/>
      <c r="O305" s="761"/>
      <c r="P305" s="761"/>
      <c r="Q305" s="761"/>
      <c r="R305" s="799"/>
      <c r="S305" s="761"/>
    </row>
    <row r="306" spans="3:19">
      <c r="C306" s="761"/>
      <c r="D306" s="761"/>
      <c r="E306" s="761"/>
      <c r="F306" s="761"/>
      <c r="G306" s="761"/>
      <c r="H306" s="761"/>
      <c r="I306" s="761"/>
      <c r="J306" s="761"/>
      <c r="K306" s="761"/>
      <c r="L306" s="761"/>
      <c r="M306" s="761"/>
      <c r="N306" s="761"/>
      <c r="O306" s="761"/>
      <c r="P306" s="761"/>
      <c r="Q306" s="761"/>
      <c r="R306" s="799"/>
      <c r="S306" s="761"/>
    </row>
    <row r="307" spans="3:19">
      <c r="C307" s="761"/>
      <c r="D307" s="761"/>
      <c r="E307" s="761"/>
      <c r="F307" s="761"/>
      <c r="G307" s="761"/>
      <c r="H307" s="761"/>
      <c r="I307" s="761"/>
      <c r="J307" s="761"/>
      <c r="K307" s="761"/>
      <c r="L307" s="761"/>
      <c r="M307" s="761"/>
      <c r="N307" s="761"/>
      <c r="O307" s="761"/>
      <c r="P307" s="761"/>
      <c r="Q307" s="761"/>
      <c r="R307" s="799"/>
      <c r="S307" s="761"/>
    </row>
    <row r="308" spans="3:19">
      <c r="C308" s="761"/>
      <c r="D308" s="761"/>
      <c r="E308" s="761"/>
      <c r="F308" s="761"/>
      <c r="G308" s="761"/>
      <c r="H308" s="761"/>
      <c r="I308" s="761"/>
      <c r="J308" s="761"/>
      <c r="K308" s="761"/>
      <c r="L308" s="761"/>
      <c r="M308" s="761"/>
      <c r="N308" s="761"/>
      <c r="O308" s="761"/>
      <c r="P308" s="761"/>
      <c r="Q308" s="761"/>
      <c r="R308" s="799"/>
      <c r="S308" s="761"/>
    </row>
    <row r="309" spans="3:19">
      <c r="C309" s="761"/>
      <c r="D309" s="761"/>
      <c r="E309" s="761"/>
      <c r="F309" s="761"/>
      <c r="G309" s="761"/>
      <c r="H309" s="761"/>
      <c r="I309" s="761"/>
      <c r="J309" s="761"/>
      <c r="K309" s="761"/>
      <c r="L309" s="761"/>
      <c r="M309" s="761"/>
      <c r="N309" s="761"/>
      <c r="O309" s="761"/>
      <c r="P309" s="761"/>
      <c r="Q309" s="761"/>
      <c r="R309" s="799"/>
      <c r="S309" s="761"/>
    </row>
    <row r="310" spans="3:19">
      <c r="C310" s="761"/>
      <c r="D310" s="761"/>
      <c r="E310" s="761"/>
      <c r="F310" s="761"/>
      <c r="G310" s="761"/>
      <c r="H310" s="761"/>
      <c r="I310" s="761"/>
      <c r="J310" s="761"/>
      <c r="K310" s="761"/>
      <c r="L310" s="761"/>
      <c r="M310" s="761"/>
      <c r="N310" s="761"/>
      <c r="O310" s="761"/>
      <c r="P310" s="761"/>
      <c r="Q310" s="761"/>
      <c r="R310" s="799"/>
      <c r="S310" s="761"/>
    </row>
    <row r="311" spans="3:19">
      <c r="C311" s="761"/>
      <c r="D311" s="761"/>
      <c r="E311" s="761"/>
      <c r="F311" s="761"/>
      <c r="G311" s="761"/>
      <c r="H311" s="761"/>
      <c r="I311" s="761"/>
      <c r="J311" s="761"/>
      <c r="K311" s="761"/>
      <c r="L311" s="761"/>
      <c r="M311" s="761"/>
      <c r="N311" s="761"/>
      <c r="O311" s="761"/>
      <c r="P311" s="761"/>
      <c r="Q311" s="761"/>
      <c r="R311" s="799"/>
      <c r="S311" s="761"/>
    </row>
    <row r="312" spans="3:19">
      <c r="C312" s="761"/>
      <c r="D312" s="761"/>
      <c r="E312" s="761"/>
      <c r="F312" s="761"/>
      <c r="G312" s="761"/>
      <c r="H312" s="761"/>
      <c r="I312" s="761"/>
      <c r="J312" s="761"/>
      <c r="K312" s="761"/>
      <c r="L312" s="761"/>
      <c r="M312" s="761"/>
      <c r="N312" s="761"/>
      <c r="O312" s="761"/>
      <c r="P312" s="761"/>
      <c r="Q312" s="761"/>
      <c r="R312" s="799"/>
      <c r="S312" s="761"/>
    </row>
    <row r="313" spans="3:19">
      <c r="C313" s="761"/>
      <c r="D313" s="761"/>
      <c r="E313" s="761"/>
      <c r="F313" s="761"/>
      <c r="G313" s="761"/>
      <c r="H313" s="761"/>
      <c r="I313" s="761"/>
      <c r="J313" s="761"/>
      <c r="K313" s="761"/>
      <c r="L313" s="761"/>
      <c r="M313" s="761"/>
      <c r="N313" s="761"/>
      <c r="O313" s="761"/>
      <c r="P313" s="761"/>
      <c r="Q313" s="761"/>
      <c r="R313" s="799"/>
      <c r="S313" s="761"/>
    </row>
    <row r="314" spans="3:19">
      <c r="C314" s="761"/>
      <c r="D314" s="761"/>
      <c r="E314" s="761"/>
      <c r="F314" s="761"/>
      <c r="G314" s="761"/>
      <c r="H314" s="761"/>
      <c r="I314" s="761"/>
      <c r="J314" s="761"/>
      <c r="K314" s="761"/>
      <c r="L314" s="761"/>
      <c r="M314" s="761"/>
      <c r="N314" s="761"/>
      <c r="O314" s="761"/>
      <c r="P314" s="761"/>
      <c r="Q314" s="761"/>
      <c r="R314" s="799"/>
      <c r="S314" s="761"/>
    </row>
    <row r="315" spans="3:19">
      <c r="C315" s="761"/>
      <c r="D315" s="761"/>
      <c r="E315" s="761"/>
      <c r="F315" s="761"/>
      <c r="G315" s="761"/>
      <c r="H315" s="761"/>
      <c r="I315" s="761"/>
      <c r="J315" s="761"/>
      <c r="K315" s="761"/>
      <c r="L315" s="761"/>
      <c r="M315" s="761"/>
      <c r="N315" s="761"/>
      <c r="O315" s="761"/>
      <c r="P315" s="761"/>
      <c r="Q315" s="761"/>
      <c r="R315" s="799"/>
      <c r="S315" s="761"/>
    </row>
    <row r="316" spans="3:19">
      <c r="C316" s="761"/>
      <c r="D316" s="761"/>
      <c r="E316" s="761"/>
      <c r="F316" s="761"/>
      <c r="G316" s="761"/>
      <c r="H316" s="761"/>
      <c r="I316" s="761"/>
      <c r="J316" s="761"/>
      <c r="K316" s="761"/>
      <c r="L316" s="761"/>
      <c r="M316" s="761"/>
      <c r="N316" s="761"/>
      <c r="O316" s="761"/>
      <c r="P316" s="761"/>
      <c r="Q316" s="761"/>
      <c r="R316" s="799"/>
      <c r="S316" s="761"/>
    </row>
    <row r="317" spans="3:19">
      <c r="C317" s="761"/>
      <c r="D317" s="761"/>
      <c r="E317" s="761"/>
      <c r="F317" s="761"/>
      <c r="G317" s="761"/>
      <c r="H317" s="761"/>
      <c r="I317" s="761"/>
      <c r="J317" s="761"/>
      <c r="K317" s="761"/>
      <c r="L317" s="761"/>
      <c r="M317" s="761"/>
      <c r="N317" s="761"/>
      <c r="O317" s="761"/>
      <c r="P317" s="761"/>
      <c r="Q317" s="761"/>
      <c r="R317" s="799"/>
      <c r="S317" s="761"/>
    </row>
    <row r="318" spans="3:19">
      <c r="C318" s="761"/>
      <c r="D318" s="761"/>
      <c r="E318" s="761"/>
      <c r="F318" s="761"/>
      <c r="G318" s="761"/>
      <c r="H318" s="761"/>
      <c r="I318" s="761"/>
      <c r="J318" s="761"/>
      <c r="K318" s="761"/>
      <c r="L318" s="761"/>
      <c r="M318" s="761"/>
      <c r="N318" s="761"/>
      <c r="O318" s="761"/>
      <c r="P318" s="761"/>
      <c r="Q318" s="761"/>
      <c r="R318" s="799"/>
      <c r="S318" s="761"/>
    </row>
    <row r="319" spans="3:19">
      <c r="C319" s="761"/>
      <c r="D319" s="761"/>
      <c r="E319" s="761"/>
      <c r="F319" s="761"/>
      <c r="G319" s="761"/>
      <c r="H319" s="761"/>
      <c r="I319" s="761"/>
      <c r="J319" s="761"/>
      <c r="K319" s="761"/>
      <c r="L319" s="761"/>
      <c r="M319" s="761"/>
      <c r="N319" s="761"/>
      <c r="O319" s="761"/>
      <c r="P319" s="761"/>
      <c r="Q319" s="761"/>
      <c r="R319" s="799"/>
      <c r="S319" s="761"/>
    </row>
    <row r="320" spans="3:19">
      <c r="C320" s="761"/>
      <c r="D320" s="761"/>
      <c r="E320" s="761"/>
      <c r="F320" s="761"/>
      <c r="G320" s="761"/>
      <c r="H320" s="761"/>
      <c r="I320" s="761"/>
      <c r="J320" s="761"/>
      <c r="K320" s="761"/>
      <c r="L320" s="761"/>
      <c r="M320" s="761"/>
      <c r="N320" s="761"/>
      <c r="O320" s="761"/>
      <c r="P320" s="761"/>
      <c r="Q320" s="761"/>
      <c r="R320" s="799"/>
      <c r="S320" s="761"/>
    </row>
    <row r="321" spans="3:19">
      <c r="C321" s="761"/>
      <c r="D321" s="761"/>
      <c r="E321" s="761"/>
      <c r="F321" s="761"/>
      <c r="G321" s="761"/>
      <c r="H321" s="761"/>
      <c r="I321" s="761"/>
      <c r="J321" s="761"/>
      <c r="K321" s="761"/>
      <c r="L321" s="761"/>
      <c r="M321" s="761"/>
      <c r="N321" s="761"/>
      <c r="O321" s="761"/>
      <c r="P321" s="761"/>
      <c r="Q321" s="761"/>
      <c r="R321" s="799"/>
      <c r="S321" s="761"/>
    </row>
    <row r="322" spans="3:19">
      <c r="C322" s="761"/>
      <c r="D322" s="761"/>
      <c r="E322" s="761"/>
      <c r="F322" s="761"/>
      <c r="G322" s="761"/>
      <c r="H322" s="761"/>
      <c r="I322" s="761"/>
      <c r="J322" s="761"/>
      <c r="K322" s="761"/>
      <c r="L322" s="761"/>
      <c r="M322" s="761"/>
      <c r="N322" s="761"/>
      <c r="O322" s="761"/>
      <c r="P322" s="761"/>
      <c r="Q322" s="761"/>
      <c r="R322" s="799"/>
      <c r="S322" s="761"/>
    </row>
    <row r="323" spans="3:19">
      <c r="C323" s="761"/>
      <c r="D323" s="761"/>
      <c r="E323" s="761"/>
      <c r="F323" s="761"/>
      <c r="G323" s="761"/>
      <c r="H323" s="761"/>
      <c r="I323" s="761"/>
      <c r="J323" s="761"/>
      <c r="K323" s="761"/>
      <c r="L323" s="761"/>
      <c r="M323" s="761"/>
      <c r="N323" s="761"/>
      <c r="O323" s="761"/>
      <c r="P323" s="761"/>
      <c r="Q323" s="761"/>
      <c r="R323" s="799"/>
      <c r="S323" s="761"/>
    </row>
    <row r="324" spans="3:19">
      <c r="C324" s="761"/>
      <c r="D324" s="761"/>
      <c r="E324" s="761"/>
      <c r="F324" s="761"/>
      <c r="G324" s="761"/>
      <c r="H324" s="761"/>
      <c r="I324" s="761"/>
      <c r="J324" s="761"/>
      <c r="K324" s="761"/>
      <c r="L324" s="761"/>
      <c r="M324" s="761"/>
      <c r="N324" s="761"/>
      <c r="O324" s="761"/>
      <c r="P324" s="761"/>
      <c r="Q324" s="761"/>
      <c r="R324" s="799"/>
      <c r="S324" s="761"/>
    </row>
    <row r="325" spans="3:19">
      <c r="C325" s="761"/>
      <c r="D325" s="761"/>
      <c r="E325" s="761"/>
      <c r="F325" s="761"/>
      <c r="G325" s="761"/>
      <c r="H325" s="761"/>
      <c r="I325" s="761"/>
      <c r="J325" s="761"/>
      <c r="K325" s="761"/>
      <c r="L325" s="761"/>
      <c r="M325" s="761"/>
      <c r="N325" s="761"/>
      <c r="O325" s="761"/>
      <c r="P325" s="761"/>
      <c r="Q325" s="761"/>
      <c r="R325" s="799"/>
      <c r="S325" s="761"/>
    </row>
    <row r="326" spans="3:19">
      <c r="C326" s="761"/>
      <c r="D326" s="761"/>
      <c r="E326" s="761"/>
      <c r="F326" s="761"/>
      <c r="G326" s="761"/>
      <c r="H326" s="761"/>
      <c r="I326" s="761"/>
      <c r="J326" s="761"/>
      <c r="K326" s="761"/>
      <c r="L326" s="761"/>
      <c r="M326" s="761"/>
      <c r="N326" s="761"/>
      <c r="O326" s="761"/>
      <c r="P326" s="761"/>
      <c r="Q326" s="761"/>
      <c r="R326" s="799"/>
      <c r="S326" s="761"/>
    </row>
    <row r="327" spans="3:19">
      <c r="C327" s="761"/>
      <c r="D327" s="761"/>
      <c r="E327" s="761"/>
      <c r="F327" s="761"/>
      <c r="G327" s="761"/>
      <c r="H327" s="761"/>
      <c r="I327" s="761"/>
      <c r="J327" s="761"/>
      <c r="K327" s="761"/>
      <c r="L327" s="761"/>
      <c r="M327" s="761"/>
      <c r="N327" s="761"/>
      <c r="O327" s="761"/>
      <c r="P327" s="761"/>
      <c r="Q327" s="761"/>
      <c r="R327" s="799"/>
      <c r="S327" s="761"/>
    </row>
    <row r="328" spans="3:19">
      <c r="C328" s="761"/>
      <c r="D328" s="761"/>
      <c r="E328" s="761"/>
      <c r="F328" s="761"/>
      <c r="G328" s="761"/>
      <c r="H328" s="761"/>
      <c r="I328" s="761"/>
      <c r="J328" s="761"/>
      <c r="K328" s="761"/>
      <c r="L328" s="761"/>
      <c r="M328" s="761"/>
      <c r="N328" s="761"/>
      <c r="O328" s="761"/>
      <c r="P328" s="761"/>
      <c r="Q328" s="761"/>
      <c r="R328" s="799"/>
      <c r="S328" s="761"/>
    </row>
    <row r="329" spans="3:19">
      <c r="C329" s="761"/>
      <c r="D329" s="761"/>
      <c r="E329" s="761"/>
      <c r="F329" s="761"/>
      <c r="G329" s="761"/>
      <c r="H329" s="761"/>
      <c r="I329" s="761"/>
      <c r="J329" s="761"/>
      <c r="K329" s="761"/>
      <c r="L329" s="761"/>
      <c r="M329" s="761"/>
      <c r="N329" s="761"/>
      <c r="O329" s="761"/>
      <c r="P329" s="761"/>
      <c r="Q329" s="761"/>
      <c r="R329" s="799"/>
      <c r="S329" s="761"/>
    </row>
    <row r="330" spans="3:19">
      <c r="C330" s="761"/>
      <c r="D330" s="761"/>
      <c r="E330" s="761"/>
      <c r="F330" s="761"/>
      <c r="G330" s="761"/>
      <c r="H330" s="761"/>
      <c r="I330" s="761"/>
      <c r="J330" s="761"/>
      <c r="K330" s="761"/>
      <c r="L330" s="761"/>
      <c r="M330" s="761"/>
      <c r="N330" s="761"/>
      <c r="O330" s="761"/>
      <c r="P330" s="761"/>
      <c r="Q330" s="761"/>
      <c r="R330" s="799"/>
      <c r="S330" s="761"/>
    </row>
    <row r="331" spans="3:19">
      <c r="C331" s="761"/>
      <c r="D331" s="761"/>
      <c r="E331" s="761"/>
      <c r="F331" s="761"/>
      <c r="G331" s="761"/>
      <c r="H331" s="761"/>
      <c r="I331" s="761"/>
      <c r="J331" s="761"/>
      <c r="K331" s="761"/>
      <c r="L331" s="761"/>
      <c r="M331" s="761"/>
      <c r="N331" s="761"/>
      <c r="O331" s="761"/>
      <c r="P331" s="761"/>
      <c r="Q331" s="761"/>
      <c r="R331" s="799"/>
      <c r="S331" s="761"/>
    </row>
    <row r="332" spans="3:19">
      <c r="C332" s="761"/>
      <c r="D332" s="761"/>
      <c r="E332" s="761"/>
      <c r="F332" s="761"/>
      <c r="G332" s="761"/>
      <c r="H332" s="761"/>
      <c r="I332" s="761"/>
      <c r="J332" s="761"/>
      <c r="K332" s="761"/>
      <c r="L332" s="761"/>
      <c r="M332" s="761"/>
      <c r="N332" s="761"/>
      <c r="O332" s="761"/>
      <c r="P332" s="761"/>
      <c r="Q332" s="761"/>
      <c r="R332" s="799"/>
      <c r="S332" s="761"/>
    </row>
    <row r="333" spans="3:19">
      <c r="C333" s="761"/>
      <c r="D333" s="761"/>
      <c r="E333" s="761"/>
      <c r="F333" s="761"/>
      <c r="G333" s="761"/>
      <c r="H333" s="761"/>
      <c r="I333" s="761"/>
      <c r="J333" s="761"/>
      <c r="K333" s="761"/>
      <c r="L333" s="761"/>
      <c r="M333" s="761"/>
      <c r="N333" s="761"/>
      <c r="O333" s="761"/>
      <c r="P333" s="761"/>
      <c r="Q333" s="761"/>
      <c r="R333" s="799"/>
      <c r="S333" s="761"/>
    </row>
    <row r="334" spans="3:19">
      <c r="C334" s="761"/>
      <c r="D334" s="761"/>
      <c r="E334" s="761"/>
      <c r="F334" s="761"/>
      <c r="G334" s="761"/>
      <c r="H334" s="761"/>
      <c r="I334" s="761"/>
      <c r="J334" s="761"/>
      <c r="K334" s="761"/>
      <c r="L334" s="761"/>
      <c r="M334" s="761"/>
      <c r="N334" s="761"/>
      <c r="O334" s="761"/>
      <c r="P334" s="761"/>
      <c r="Q334" s="761"/>
      <c r="R334" s="799"/>
      <c r="S334" s="761"/>
    </row>
    <row r="335" spans="3:19">
      <c r="C335" s="761"/>
      <c r="D335" s="761"/>
      <c r="E335" s="761"/>
      <c r="F335" s="761"/>
      <c r="G335" s="761"/>
      <c r="H335" s="761"/>
      <c r="I335" s="761"/>
      <c r="J335" s="761"/>
      <c r="K335" s="761"/>
      <c r="L335" s="761"/>
      <c r="M335" s="761"/>
      <c r="N335" s="761"/>
      <c r="O335" s="761"/>
      <c r="P335" s="761"/>
      <c r="Q335" s="761"/>
      <c r="R335" s="799"/>
      <c r="S335" s="761"/>
    </row>
    <row r="336" spans="3:19">
      <c r="C336" s="761"/>
      <c r="D336" s="761"/>
      <c r="E336" s="761"/>
      <c r="F336" s="761"/>
      <c r="G336" s="761"/>
      <c r="H336" s="761"/>
      <c r="I336" s="761"/>
      <c r="J336" s="761"/>
      <c r="K336" s="761"/>
      <c r="L336" s="761"/>
      <c r="M336" s="761"/>
      <c r="N336" s="761"/>
      <c r="O336" s="761"/>
      <c r="P336" s="761"/>
      <c r="Q336" s="761"/>
      <c r="R336" s="799"/>
      <c r="S336" s="761"/>
    </row>
  </sheetData>
  <mergeCells count="8">
    <mergeCell ref="C71:Q71"/>
    <mergeCell ref="C72:D72"/>
    <mergeCell ref="E1:Q1"/>
    <mergeCell ref="P3:Q3"/>
    <mergeCell ref="E6:P6"/>
    <mergeCell ref="C34:D34"/>
    <mergeCell ref="C56:D56"/>
    <mergeCell ref="C70:Q70"/>
  </mergeCells>
  <conditionalFormatting sqref="E7:Q7">
    <cfRule type="cellIs" dxfId="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L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197" width="9.140625" style="130"/>
    <col min="198" max="198" width="1" style="130" customWidth="1"/>
    <col min="199" max="199" width="2.5703125" style="130" customWidth="1"/>
    <col min="200" max="200" width="2.42578125" style="130" customWidth="1"/>
    <col min="201" max="201" width="11.42578125" style="130" customWidth="1"/>
    <col min="202" max="202" width="1.140625" style="130" customWidth="1"/>
    <col min="203" max="203" width="12.85546875" style="130" customWidth="1"/>
    <col min="204" max="204" width="1.140625" style="130" customWidth="1"/>
    <col min="205" max="206" width="12.85546875" style="130" customWidth="1"/>
    <col min="207" max="207" width="1.140625" style="130" customWidth="1"/>
    <col min="208" max="210" width="12.85546875" style="130" customWidth="1"/>
    <col min="211" max="211" width="0.85546875" style="130" customWidth="1"/>
    <col min="212" max="212" width="2.5703125" style="130" customWidth="1"/>
    <col min="213" max="213" width="1" style="130" customWidth="1"/>
    <col min="214" max="453" width="9.140625" style="130"/>
    <col min="454" max="454" width="1" style="130" customWidth="1"/>
    <col min="455" max="455" width="2.5703125" style="130" customWidth="1"/>
    <col min="456" max="456" width="2.42578125" style="130" customWidth="1"/>
    <col min="457" max="457" width="11.42578125" style="130" customWidth="1"/>
    <col min="458" max="458" width="1.140625" style="130" customWidth="1"/>
    <col min="459" max="459" width="12.85546875" style="130" customWidth="1"/>
    <col min="460" max="460" width="1.140625" style="130" customWidth="1"/>
    <col min="461" max="462" width="12.85546875" style="130" customWidth="1"/>
    <col min="463" max="463" width="1.140625" style="130" customWidth="1"/>
    <col min="464" max="466" width="12.85546875" style="130" customWidth="1"/>
    <col min="467" max="467" width="0.85546875" style="130" customWidth="1"/>
    <col min="468" max="468" width="2.5703125" style="130" customWidth="1"/>
    <col min="469" max="469" width="1" style="130" customWidth="1"/>
    <col min="470" max="709" width="9.140625" style="130"/>
    <col min="710" max="710" width="1" style="130" customWidth="1"/>
    <col min="711" max="711" width="2.5703125" style="130" customWidth="1"/>
    <col min="712" max="712" width="2.42578125" style="130" customWidth="1"/>
    <col min="713" max="713" width="11.42578125" style="130" customWidth="1"/>
    <col min="714" max="714" width="1.140625" style="130" customWidth="1"/>
    <col min="715" max="715" width="12.85546875" style="130" customWidth="1"/>
    <col min="716" max="716" width="1.140625" style="130" customWidth="1"/>
    <col min="717" max="718" width="12.85546875" style="130" customWidth="1"/>
    <col min="719" max="719" width="1.140625" style="130" customWidth="1"/>
    <col min="720" max="722" width="12.85546875" style="130" customWidth="1"/>
    <col min="723" max="723" width="0.85546875" style="130" customWidth="1"/>
    <col min="724" max="724" width="2.5703125" style="130" customWidth="1"/>
    <col min="725" max="725" width="1" style="130" customWidth="1"/>
    <col min="726" max="965" width="9.140625" style="130"/>
    <col min="966" max="966" width="1" style="130" customWidth="1"/>
    <col min="967" max="967" width="2.5703125" style="130" customWidth="1"/>
    <col min="968" max="968" width="2.42578125" style="130" customWidth="1"/>
    <col min="969" max="969" width="11.42578125" style="130" customWidth="1"/>
    <col min="970" max="970" width="1.140625" style="130" customWidth="1"/>
    <col min="971" max="971" width="12.85546875" style="130" customWidth="1"/>
    <col min="972" max="972" width="1.140625" style="130" customWidth="1"/>
    <col min="973" max="974" width="12.85546875" style="130" customWidth="1"/>
    <col min="975" max="975" width="1.140625" style="130" customWidth="1"/>
    <col min="976" max="978" width="12.85546875" style="130" customWidth="1"/>
    <col min="979" max="979" width="0.85546875" style="130" customWidth="1"/>
    <col min="980" max="980" width="2.5703125" style="130" customWidth="1"/>
    <col min="981" max="981" width="1" style="130" customWidth="1"/>
    <col min="982" max="1221" width="9.140625" style="130"/>
    <col min="1222" max="1222" width="1" style="130" customWidth="1"/>
    <col min="1223" max="1223" width="2.5703125" style="130" customWidth="1"/>
    <col min="1224" max="1224" width="2.42578125" style="130" customWidth="1"/>
    <col min="1225" max="1225" width="11.42578125" style="130" customWidth="1"/>
    <col min="1226" max="1226" width="1.140625" style="130" customWidth="1"/>
    <col min="1227" max="1227" width="12.85546875" style="130" customWidth="1"/>
    <col min="1228" max="1228" width="1.140625" style="130" customWidth="1"/>
    <col min="1229" max="1230" width="12.85546875" style="130" customWidth="1"/>
    <col min="1231" max="1231" width="1.140625" style="130" customWidth="1"/>
    <col min="1232" max="1234" width="12.85546875" style="130" customWidth="1"/>
    <col min="1235" max="1235" width="0.85546875" style="130" customWidth="1"/>
    <col min="1236" max="1236" width="2.5703125" style="130" customWidth="1"/>
    <col min="1237" max="1237" width="1" style="130" customWidth="1"/>
    <col min="1238" max="1477" width="9.140625" style="130"/>
    <col min="1478" max="1478" width="1" style="130" customWidth="1"/>
    <col min="1479" max="1479" width="2.5703125" style="130" customWidth="1"/>
    <col min="1480" max="1480" width="2.42578125" style="130" customWidth="1"/>
    <col min="1481" max="1481" width="11.42578125" style="130" customWidth="1"/>
    <col min="1482" max="1482" width="1.140625" style="130" customWidth="1"/>
    <col min="1483" max="1483" width="12.85546875" style="130" customWidth="1"/>
    <col min="1484" max="1484" width="1.140625" style="130" customWidth="1"/>
    <col min="1485" max="1486" width="12.85546875" style="130" customWidth="1"/>
    <col min="1487" max="1487" width="1.140625" style="130" customWidth="1"/>
    <col min="1488" max="1490" width="12.85546875" style="130" customWidth="1"/>
    <col min="1491" max="1491" width="0.85546875" style="130" customWidth="1"/>
    <col min="1492" max="1492" width="2.5703125" style="130" customWidth="1"/>
    <col min="1493" max="1493" width="1" style="130" customWidth="1"/>
    <col min="1494" max="1733" width="9.140625" style="130"/>
    <col min="1734" max="1734" width="1" style="130" customWidth="1"/>
    <col min="1735" max="1735" width="2.5703125" style="130" customWidth="1"/>
    <col min="1736" max="1736" width="2.42578125" style="130" customWidth="1"/>
    <col min="1737" max="1737" width="11.42578125" style="130" customWidth="1"/>
    <col min="1738" max="1738" width="1.140625" style="130" customWidth="1"/>
    <col min="1739" max="1739" width="12.85546875" style="130" customWidth="1"/>
    <col min="1740" max="1740" width="1.140625" style="130" customWidth="1"/>
    <col min="1741" max="1742" width="12.85546875" style="130" customWidth="1"/>
    <col min="1743" max="1743" width="1.140625" style="130" customWidth="1"/>
    <col min="1744" max="1746" width="12.85546875" style="130" customWidth="1"/>
    <col min="1747" max="1747" width="0.85546875" style="130" customWidth="1"/>
    <col min="1748" max="1748" width="2.5703125" style="130" customWidth="1"/>
    <col min="1749" max="1749" width="1" style="130" customWidth="1"/>
    <col min="1750" max="1989" width="9.140625" style="130"/>
    <col min="1990" max="1990" width="1" style="130" customWidth="1"/>
    <col min="1991" max="1991" width="2.5703125" style="130" customWidth="1"/>
    <col min="1992" max="1992" width="2.42578125" style="130" customWidth="1"/>
    <col min="1993" max="1993" width="11.42578125" style="130" customWidth="1"/>
    <col min="1994" max="1994" width="1.140625" style="130" customWidth="1"/>
    <col min="1995" max="1995" width="12.85546875" style="130" customWidth="1"/>
    <col min="1996" max="1996" width="1.140625" style="130" customWidth="1"/>
    <col min="1997" max="1998" width="12.85546875" style="130" customWidth="1"/>
    <col min="1999" max="1999" width="1.140625" style="130" customWidth="1"/>
    <col min="2000" max="2002" width="12.85546875" style="130" customWidth="1"/>
    <col min="2003" max="2003" width="0.85546875" style="130" customWidth="1"/>
    <col min="2004" max="2004" width="2.5703125" style="130" customWidth="1"/>
    <col min="2005" max="2005" width="1" style="130" customWidth="1"/>
    <col min="2006" max="2245" width="9.140625" style="130"/>
    <col min="2246" max="2246" width="1" style="130" customWidth="1"/>
    <col min="2247" max="2247" width="2.5703125" style="130" customWidth="1"/>
    <col min="2248" max="2248" width="2.42578125" style="130" customWidth="1"/>
    <col min="2249" max="2249" width="11.42578125" style="130" customWidth="1"/>
    <col min="2250" max="2250" width="1.140625" style="130" customWidth="1"/>
    <col min="2251" max="2251" width="12.85546875" style="130" customWidth="1"/>
    <col min="2252" max="2252" width="1.140625" style="130" customWidth="1"/>
    <col min="2253" max="2254" width="12.85546875" style="130" customWidth="1"/>
    <col min="2255" max="2255" width="1.140625" style="130" customWidth="1"/>
    <col min="2256" max="2258" width="12.85546875" style="130" customWidth="1"/>
    <col min="2259" max="2259" width="0.85546875" style="130" customWidth="1"/>
    <col min="2260" max="2260" width="2.5703125" style="130" customWidth="1"/>
    <col min="2261" max="2261" width="1" style="130" customWidth="1"/>
    <col min="2262" max="2501" width="9.140625" style="130"/>
    <col min="2502" max="2502" width="1" style="130" customWidth="1"/>
    <col min="2503" max="2503" width="2.5703125" style="130" customWidth="1"/>
    <col min="2504" max="2504" width="2.42578125" style="130" customWidth="1"/>
    <col min="2505" max="2505" width="11.42578125" style="130" customWidth="1"/>
    <col min="2506" max="2506" width="1.140625" style="130" customWidth="1"/>
    <col min="2507" max="2507" width="12.85546875" style="130" customWidth="1"/>
    <col min="2508" max="2508" width="1.140625" style="130" customWidth="1"/>
    <col min="2509" max="2510" width="12.85546875" style="130" customWidth="1"/>
    <col min="2511" max="2511" width="1.140625" style="130" customWidth="1"/>
    <col min="2512" max="2514" width="12.85546875" style="130" customWidth="1"/>
    <col min="2515" max="2515" width="0.85546875" style="130" customWidth="1"/>
    <col min="2516" max="2516" width="2.5703125" style="130" customWidth="1"/>
    <col min="2517" max="2517" width="1" style="130" customWidth="1"/>
    <col min="2518" max="2757" width="9.140625" style="130"/>
    <col min="2758" max="2758" width="1" style="130" customWidth="1"/>
    <col min="2759" max="2759" width="2.5703125" style="130" customWidth="1"/>
    <col min="2760" max="2760" width="2.42578125" style="130" customWidth="1"/>
    <col min="2761" max="2761" width="11.42578125" style="130" customWidth="1"/>
    <col min="2762" max="2762" width="1.140625" style="130" customWidth="1"/>
    <col min="2763" max="2763" width="12.85546875" style="130" customWidth="1"/>
    <col min="2764" max="2764" width="1.140625" style="130" customWidth="1"/>
    <col min="2765" max="2766" width="12.85546875" style="130" customWidth="1"/>
    <col min="2767" max="2767" width="1.140625" style="130" customWidth="1"/>
    <col min="2768" max="2770" width="12.85546875" style="130" customWidth="1"/>
    <col min="2771" max="2771" width="0.85546875" style="130" customWidth="1"/>
    <col min="2772" max="2772" width="2.5703125" style="130" customWidth="1"/>
    <col min="2773" max="2773" width="1" style="130" customWidth="1"/>
    <col min="2774" max="3013" width="9.140625" style="130"/>
    <col min="3014" max="3014" width="1" style="130" customWidth="1"/>
    <col min="3015" max="3015" width="2.5703125" style="130" customWidth="1"/>
    <col min="3016" max="3016" width="2.42578125" style="130" customWidth="1"/>
    <col min="3017" max="3017" width="11.42578125" style="130" customWidth="1"/>
    <col min="3018" max="3018" width="1.140625" style="130" customWidth="1"/>
    <col min="3019" max="3019" width="12.85546875" style="130" customWidth="1"/>
    <col min="3020" max="3020" width="1.140625" style="130" customWidth="1"/>
    <col min="3021" max="3022" width="12.85546875" style="130" customWidth="1"/>
    <col min="3023" max="3023" width="1.140625" style="130" customWidth="1"/>
    <col min="3024" max="3026" width="12.85546875" style="130" customWidth="1"/>
    <col min="3027" max="3027" width="0.85546875" style="130" customWidth="1"/>
    <col min="3028" max="3028" width="2.5703125" style="130" customWidth="1"/>
    <col min="3029" max="3029" width="1" style="130" customWidth="1"/>
    <col min="3030" max="3269" width="9.140625" style="130"/>
    <col min="3270" max="3270" width="1" style="130" customWidth="1"/>
    <col min="3271" max="3271" width="2.5703125" style="130" customWidth="1"/>
    <col min="3272" max="3272" width="2.42578125" style="130" customWidth="1"/>
    <col min="3273" max="3273" width="11.42578125" style="130" customWidth="1"/>
    <col min="3274" max="3274" width="1.140625" style="130" customWidth="1"/>
    <col min="3275" max="3275" width="12.85546875" style="130" customWidth="1"/>
    <col min="3276" max="3276" width="1.140625" style="130" customWidth="1"/>
    <col min="3277" max="3278" width="12.85546875" style="130" customWidth="1"/>
    <col min="3279" max="3279" width="1.140625" style="130" customWidth="1"/>
    <col min="3280" max="3282" width="12.85546875" style="130" customWidth="1"/>
    <col min="3283" max="3283" width="0.85546875" style="130" customWidth="1"/>
    <col min="3284" max="3284" width="2.5703125" style="130" customWidth="1"/>
    <col min="3285" max="3285" width="1" style="130" customWidth="1"/>
    <col min="3286" max="3525" width="9.140625" style="130"/>
    <col min="3526" max="3526" width="1" style="130" customWidth="1"/>
    <col min="3527" max="3527" width="2.5703125" style="130" customWidth="1"/>
    <col min="3528" max="3528" width="2.42578125" style="130" customWidth="1"/>
    <col min="3529" max="3529" width="11.42578125" style="130" customWidth="1"/>
    <col min="3530" max="3530" width="1.140625" style="130" customWidth="1"/>
    <col min="3531" max="3531" width="12.85546875" style="130" customWidth="1"/>
    <col min="3532" max="3532" width="1.140625" style="130" customWidth="1"/>
    <col min="3533" max="3534" width="12.85546875" style="130" customWidth="1"/>
    <col min="3535" max="3535" width="1.140625" style="130" customWidth="1"/>
    <col min="3536" max="3538" width="12.85546875" style="130" customWidth="1"/>
    <col min="3539" max="3539" width="0.85546875" style="130" customWidth="1"/>
    <col min="3540" max="3540" width="2.5703125" style="130" customWidth="1"/>
    <col min="3541" max="3541" width="1" style="130" customWidth="1"/>
    <col min="3542" max="3781" width="9.140625" style="130"/>
    <col min="3782" max="3782" width="1" style="130" customWidth="1"/>
    <col min="3783" max="3783" width="2.5703125" style="130" customWidth="1"/>
    <col min="3784" max="3784" width="2.42578125" style="130" customWidth="1"/>
    <col min="3785" max="3785" width="11.42578125" style="130" customWidth="1"/>
    <col min="3786" max="3786" width="1.140625" style="130" customWidth="1"/>
    <col min="3787" max="3787" width="12.85546875" style="130" customWidth="1"/>
    <col min="3788" max="3788" width="1.140625" style="130" customWidth="1"/>
    <col min="3789" max="3790" width="12.85546875" style="130" customWidth="1"/>
    <col min="3791" max="3791" width="1.140625" style="130" customWidth="1"/>
    <col min="3792" max="3794" width="12.85546875" style="130" customWidth="1"/>
    <col min="3795" max="3795" width="0.85546875" style="130" customWidth="1"/>
    <col min="3796" max="3796" width="2.5703125" style="130" customWidth="1"/>
    <col min="3797" max="3797" width="1" style="130" customWidth="1"/>
    <col min="3798" max="4037" width="9.140625" style="130"/>
    <col min="4038" max="4038" width="1" style="130" customWidth="1"/>
    <col min="4039" max="4039" width="2.5703125" style="130" customWidth="1"/>
    <col min="4040" max="4040" width="2.42578125" style="130" customWidth="1"/>
    <col min="4041" max="4041" width="11.42578125" style="130" customWidth="1"/>
    <col min="4042" max="4042" width="1.140625" style="130" customWidth="1"/>
    <col min="4043" max="4043" width="12.85546875" style="130" customWidth="1"/>
    <col min="4044" max="4044" width="1.140625" style="130" customWidth="1"/>
    <col min="4045" max="4046" width="12.85546875" style="130" customWidth="1"/>
    <col min="4047" max="4047" width="1.140625" style="130" customWidth="1"/>
    <col min="4048" max="4050" width="12.85546875" style="130" customWidth="1"/>
    <col min="4051" max="4051" width="0.85546875" style="130" customWidth="1"/>
    <col min="4052" max="4052" width="2.5703125" style="130" customWidth="1"/>
    <col min="4053" max="4053" width="1" style="130" customWidth="1"/>
    <col min="4054" max="4293" width="9.140625" style="130"/>
    <col min="4294" max="4294" width="1" style="130" customWidth="1"/>
    <col min="4295" max="4295" width="2.5703125" style="130" customWidth="1"/>
    <col min="4296" max="4296" width="2.42578125" style="130" customWidth="1"/>
    <col min="4297" max="4297" width="11.42578125" style="130" customWidth="1"/>
    <col min="4298" max="4298" width="1.140625" style="130" customWidth="1"/>
    <col min="4299" max="4299" width="12.85546875" style="130" customWidth="1"/>
    <col min="4300" max="4300" width="1.140625" style="130" customWidth="1"/>
    <col min="4301" max="4302" width="12.85546875" style="130" customWidth="1"/>
    <col min="4303" max="4303" width="1.140625" style="130" customWidth="1"/>
    <col min="4304" max="4306" width="12.85546875" style="130" customWidth="1"/>
    <col min="4307" max="4307" width="0.85546875" style="130" customWidth="1"/>
    <col min="4308" max="4308" width="2.5703125" style="130" customWidth="1"/>
    <col min="4309" max="4309" width="1" style="130" customWidth="1"/>
    <col min="4310" max="4549" width="9.140625" style="130"/>
    <col min="4550" max="4550" width="1" style="130" customWidth="1"/>
    <col min="4551" max="4551" width="2.5703125" style="130" customWidth="1"/>
    <col min="4552" max="4552" width="2.42578125" style="130" customWidth="1"/>
    <col min="4553" max="4553" width="11.42578125" style="130" customWidth="1"/>
    <col min="4554" max="4554" width="1.140625" style="130" customWidth="1"/>
    <col min="4555" max="4555" width="12.85546875" style="130" customWidth="1"/>
    <col min="4556" max="4556" width="1.140625" style="130" customWidth="1"/>
    <col min="4557" max="4558" width="12.85546875" style="130" customWidth="1"/>
    <col min="4559" max="4559" width="1.140625" style="130" customWidth="1"/>
    <col min="4560" max="4562" width="12.85546875" style="130" customWidth="1"/>
    <col min="4563" max="4563" width="0.85546875" style="130" customWidth="1"/>
    <col min="4564" max="4564" width="2.5703125" style="130" customWidth="1"/>
    <col min="4565" max="4565" width="1" style="130" customWidth="1"/>
    <col min="4566" max="4805" width="9.140625" style="130"/>
    <col min="4806" max="4806" width="1" style="130" customWidth="1"/>
    <col min="4807" max="4807" width="2.5703125" style="130" customWidth="1"/>
    <col min="4808" max="4808" width="2.42578125" style="130" customWidth="1"/>
    <col min="4809" max="4809" width="11.42578125" style="130" customWidth="1"/>
    <col min="4810" max="4810" width="1.140625" style="130" customWidth="1"/>
    <col min="4811" max="4811" width="12.85546875" style="130" customWidth="1"/>
    <col min="4812" max="4812" width="1.140625" style="130" customWidth="1"/>
    <col min="4813" max="4814" width="12.85546875" style="130" customWidth="1"/>
    <col min="4815" max="4815" width="1.140625" style="130" customWidth="1"/>
    <col min="4816" max="4818" width="12.85546875" style="130" customWidth="1"/>
    <col min="4819" max="4819" width="0.85546875" style="130" customWidth="1"/>
    <col min="4820" max="4820" width="2.5703125" style="130" customWidth="1"/>
    <col min="4821" max="4821" width="1" style="130" customWidth="1"/>
    <col min="4822" max="5061" width="9.140625" style="130"/>
    <col min="5062" max="5062" width="1" style="130" customWidth="1"/>
    <col min="5063" max="5063" width="2.5703125" style="130" customWidth="1"/>
    <col min="5064" max="5064" width="2.42578125" style="130" customWidth="1"/>
    <col min="5065" max="5065" width="11.42578125" style="130" customWidth="1"/>
    <col min="5066" max="5066" width="1.140625" style="130" customWidth="1"/>
    <col min="5067" max="5067" width="12.85546875" style="130" customWidth="1"/>
    <col min="5068" max="5068" width="1.140625" style="130" customWidth="1"/>
    <col min="5069" max="5070" width="12.85546875" style="130" customWidth="1"/>
    <col min="5071" max="5071" width="1.140625" style="130" customWidth="1"/>
    <col min="5072" max="5074" width="12.85546875" style="130" customWidth="1"/>
    <col min="5075" max="5075" width="0.85546875" style="130" customWidth="1"/>
    <col min="5076" max="5076" width="2.5703125" style="130" customWidth="1"/>
    <col min="5077" max="5077" width="1" style="130" customWidth="1"/>
    <col min="5078" max="5317" width="9.140625" style="130"/>
    <col min="5318" max="5318" width="1" style="130" customWidth="1"/>
    <col min="5319" max="5319" width="2.5703125" style="130" customWidth="1"/>
    <col min="5320" max="5320" width="2.42578125" style="130" customWidth="1"/>
    <col min="5321" max="5321" width="11.42578125" style="130" customWidth="1"/>
    <col min="5322" max="5322" width="1.140625" style="130" customWidth="1"/>
    <col min="5323" max="5323" width="12.85546875" style="130" customWidth="1"/>
    <col min="5324" max="5324" width="1.140625" style="130" customWidth="1"/>
    <col min="5325" max="5326" width="12.85546875" style="130" customWidth="1"/>
    <col min="5327" max="5327" width="1.140625" style="130" customWidth="1"/>
    <col min="5328" max="5330" width="12.85546875" style="130" customWidth="1"/>
    <col min="5331" max="5331" width="0.85546875" style="130" customWidth="1"/>
    <col min="5332" max="5332" width="2.5703125" style="130" customWidth="1"/>
    <col min="5333" max="5333" width="1" style="130" customWidth="1"/>
    <col min="5334" max="5573" width="9.140625" style="130"/>
    <col min="5574" max="5574" width="1" style="130" customWidth="1"/>
    <col min="5575" max="5575" width="2.5703125" style="130" customWidth="1"/>
    <col min="5576" max="5576" width="2.42578125" style="130" customWidth="1"/>
    <col min="5577" max="5577" width="11.42578125" style="130" customWidth="1"/>
    <col min="5578" max="5578" width="1.140625" style="130" customWidth="1"/>
    <col min="5579" max="5579" width="12.85546875" style="130" customWidth="1"/>
    <col min="5580" max="5580" width="1.140625" style="130" customWidth="1"/>
    <col min="5581" max="5582" width="12.85546875" style="130" customWidth="1"/>
    <col min="5583" max="5583" width="1.140625" style="130" customWidth="1"/>
    <col min="5584" max="5586" width="12.85546875" style="130" customWidth="1"/>
    <col min="5587" max="5587" width="0.85546875" style="130" customWidth="1"/>
    <col min="5588" max="5588" width="2.5703125" style="130" customWidth="1"/>
    <col min="5589" max="5589" width="1" style="130" customWidth="1"/>
    <col min="5590" max="5829" width="9.140625" style="130"/>
    <col min="5830" max="5830" width="1" style="130" customWidth="1"/>
    <col min="5831" max="5831" width="2.5703125" style="130" customWidth="1"/>
    <col min="5832" max="5832" width="2.42578125" style="130" customWidth="1"/>
    <col min="5833" max="5833" width="11.42578125" style="130" customWidth="1"/>
    <col min="5834" max="5834" width="1.140625" style="130" customWidth="1"/>
    <col min="5835" max="5835" width="12.85546875" style="130" customWidth="1"/>
    <col min="5836" max="5836" width="1.140625" style="130" customWidth="1"/>
    <col min="5837" max="5838" width="12.85546875" style="130" customWidth="1"/>
    <col min="5839" max="5839" width="1.140625" style="130" customWidth="1"/>
    <col min="5840" max="5842" width="12.85546875" style="130" customWidth="1"/>
    <col min="5843" max="5843" width="0.85546875" style="130" customWidth="1"/>
    <col min="5844" max="5844" width="2.5703125" style="130" customWidth="1"/>
    <col min="5845" max="5845" width="1" style="130" customWidth="1"/>
    <col min="5846" max="6085" width="9.140625" style="130"/>
    <col min="6086" max="6086" width="1" style="130" customWidth="1"/>
    <col min="6087" max="6087" width="2.5703125" style="130" customWidth="1"/>
    <col min="6088" max="6088" width="2.42578125" style="130" customWidth="1"/>
    <col min="6089" max="6089" width="11.42578125" style="130" customWidth="1"/>
    <col min="6090" max="6090" width="1.140625" style="130" customWidth="1"/>
    <col min="6091" max="6091" width="12.85546875" style="130" customWidth="1"/>
    <col min="6092" max="6092" width="1.140625" style="130" customWidth="1"/>
    <col min="6093" max="6094" width="12.85546875" style="130" customWidth="1"/>
    <col min="6095" max="6095" width="1.140625" style="130" customWidth="1"/>
    <col min="6096" max="6098" width="12.85546875" style="130" customWidth="1"/>
    <col min="6099" max="6099" width="0.85546875" style="130" customWidth="1"/>
    <col min="6100" max="6100" width="2.5703125" style="130" customWidth="1"/>
    <col min="6101" max="6101" width="1" style="130" customWidth="1"/>
    <col min="6102" max="6341" width="9.140625" style="130"/>
    <col min="6342" max="6342" width="1" style="130" customWidth="1"/>
    <col min="6343" max="6343" width="2.5703125" style="130" customWidth="1"/>
    <col min="6344" max="6344" width="2.42578125" style="130" customWidth="1"/>
    <col min="6345" max="6345" width="11.42578125" style="130" customWidth="1"/>
    <col min="6346" max="6346" width="1.140625" style="130" customWidth="1"/>
    <col min="6347" max="6347" width="12.85546875" style="130" customWidth="1"/>
    <col min="6348" max="6348" width="1.140625" style="130" customWidth="1"/>
    <col min="6349" max="6350" width="12.85546875" style="130" customWidth="1"/>
    <col min="6351" max="6351" width="1.140625" style="130" customWidth="1"/>
    <col min="6352" max="6354" width="12.85546875" style="130" customWidth="1"/>
    <col min="6355" max="6355" width="0.85546875" style="130" customWidth="1"/>
    <col min="6356" max="6356" width="2.5703125" style="130" customWidth="1"/>
    <col min="6357" max="6357" width="1" style="130" customWidth="1"/>
    <col min="6358" max="6597" width="9.140625" style="130"/>
    <col min="6598" max="6598" width="1" style="130" customWidth="1"/>
    <col min="6599" max="6599" width="2.5703125" style="130" customWidth="1"/>
    <col min="6600" max="6600" width="2.42578125" style="130" customWidth="1"/>
    <col min="6601" max="6601" width="11.42578125" style="130" customWidth="1"/>
    <col min="6602" max="6602" width="1.140625" style="130" customWidth="1"/>
    <col min="6603" max="6603" width="12.85546875" style="130" customWidth="1"/>
    <col min="6604" max="6604" width="1.140625" style="130" customWidth="1"/>
    <col min="6605" max="6606" width="12.85546875" style="130" customWidth="1"/>
    <col min="6607" max="6607" width="1.140625" style="130" customWidth="1"/>
    <col min="6608" max="6610" width="12.85546875" style="130" customWidth="1"/>
    <col min="6611" max="6611" width="0.85546875" style="130" customWidth="1"/>
    <col min="6612" max="6612" width="2.5703125" style="130" customWidth="1"/>
    <col min="6613" max="6613" width="1" style="130" customWidth="1"/>
    <col min="6614" max="6853" width="9.140625" style="130"/>
    <col min="6854" max="6854" width="1" style="130" customWidth="1"/>
    <col min="6855" max="6855" width="2.5703125" style="130" customWidth="1"/>
    <col min="6856" max="6856" width="2.42578125" style="130" customWidth="1"/>
    <col min="6857" max="6857" width="11.42578125" style="130" customWidth="1"/>
    <col min="6858" max="6858" width="1.140625" style="130" customWidth="1"/>
    <col min="6859" max="6859" width="12.85546875" style="130" customWidth="1"/>
    <col min="6860" max="6860" width="1.140625" style="130" customWidth="1"/>
    <col min="6861" max="6862" width="12.85546875" style="130" customWidth="1"/>
    <col min="6863" max="6863" width="1.140625" style="130" customWidth="1"/>
    <col min="6864" max="6866" width="12.85546875" style="130" customWidth="1"/>
    <col min="6867" max="6867" width="0.85546875" style="130" customWidth="1"/>
    <col min="6868" max="6868" width="2.5703125" style="130" customWidth="1"/>
    <col min="6869" max="6869" width="1" style="130" customWidth="1"/>
    <col min="6870" max="7109" width="9.140625" style="130"/>
    <col min="7110" max="7110" width="1" style="130" customWidth="1"/>
    <col min="7111" max="7111" width="2.5703125" style="130" customWidth="1"/>
    <col min="7112" max="7112" width="2.42578125" style="130" customWidth="1"/>
    <col min="7113" max="7113" width="11.42578125" style="130" customWidth="1"/>
    <col min="7114" max="7114" width="1.140625" style="130" customWidth="1"/>
    <col min="7115" max="7115" width="12.85546875" style="130" customWidth="1"/>
    <col min="7116" max="7116" width="1.140625" style="130" customWidth="1"/>
    <col min="7117" max="7118" width="12.85546875" style="130" customWidth="1"/>
    <col min="7119" max="7119" width="1.140625" style="130" customWidth="1"/>
    <col min="7120" max="7122" width="12.85546875" style="130" customWidth="1"/>
    <col min="7123" max="7123" width="0.85546875" style="130" customWidth="1"/>
    <col min="7124" max="7124" width="2.5703125" style="130" customWidth="1"/>
    <col min="7125" max="7125" width="1" style="130" customWidth="1"/>
    <col min="7126" max="7365" width="9.140625" style="130"/>
    <col min="7366" max="7366" width="1" style="130" customWidth="1"/>
    <col min="7367" max="7367" width="2.5703125" style="130" customWidth="1"/>
    <col min="7368" max="7368" width="2.42578125" style="130" customWidth="1"/>
    <col min="7369" max="7369" width="11.42578125" style="130" customWidth="1"/>
    <col min="7370" max="7370" width="1.140625" style="130" customWidth="1"/>
    <col min="7371" max="7371" width="12.85546875" style="130" customWidth="1"/>
    <col min="7372" max="7372" width="1.140625" style="130" customWidth="1"/>
    <col min="7373" max="7374" width="12.85546875" style="130" customWidth="1"/>
    <col min="7375" max="7375" width="1.140625" style="130" customWidth="1"/>
    <col min="7376" max="7378" width="12.85546875" style="130" customWidth="1"/>
    <col min="7379" max="7379" width="0.85546875" style="130" customWidth="1"/>
    <col min="7380" max="7380" width="2.5703125" style="130" customWidth="1"/>
    <col min="7381" max="7381" width="1" style="130" customWidth="1"/>
    <col min="7382" max="7621" width="9.140625" style="130"/>
    <col min="7622" max="7622" width="1" style="130" customWidth="1"/>
    <col min="7623" max="7623" width="2.5703125" style="130" customWidth="1"/>
    <col min="7624" max="7624" width="2.42578125" style="130" customWidth="1"/>
    <col min="7625" max="7625" width="11.42578125" style="130" customWidth="1"/>
    <col min="7626" max="7626" width="1.140625" style="130" customWidth="1"/>
    <col min="7627" max="7627" width="12.85546875" style="130" customWidth="1"/>
    <col min="7628" max="7628" width="1.140625" style="130" customWidth="1"/>
    <col min="7629" max="7630" width="12.85546875" style="130" customWidth="1"/>
    <col min="7631" max="7631" width="1.140625" style="130" customWidth="1"/>
    <col min="7632" max="7634" width="12.85546875" style="130" customWidth="1"/>
    <col min="7635" max="7635" width="0.85546875" style="130" customWidth="1"/>
    <col min="7636" max="7636" width="2.5703125" style="130" customWidth="1"/>
    <col min="7637" max="7637" width="1" style="130" customWidth="1"/>
    <col min="7638" max="7877" width="9.140625" style="130"/>
    <col min="7878" max="7878" width="1" style="130" customWidth="1"/>
    <col min="7879" max="7879" width="2.5703125" style="130" customWidth="1"/>
    <col min="7880" max="7880" width="2.42578125" style="130" customWidth="1"/>
    <col min="7881" max="7881" width="11.42578125" style="130" customWidth="1"/>
    <col min="7882" max="7882" width="1.140625" style="130" customWidth="1"/>
    <col min="7883" max="7883" width="12.85546875" style="130" customWidth="1"/>
    <col min="7884" max="7884" width="1.140625" style="130" customWidth="1"/>
    <col min="7885" max="7886" width="12.85546875" style="130" customWidth="1"/>
    <col min="7887" max="7887" width="1.140625" style="130" customWidth="1"/>
    <col min="7888" max="7890" width="12.85546875" style="130" customWidth="1"/>
    <col min="7891" max="7891" width="0.85546875" style="130" customWidth="1"/>
    <col min="7892" max="7892" width="2.5703125" style="130" customWidth="1"/>
    <col min="7893" max="7893" width="1" style="130" customWidth="1"/>
    <col min="7894" max="8133" width="9.140625" style="130"/>
    <col min="8134" max="8134" width="1" style="130" customWidth="1"/>
    <col min="8135" max="8135" width="2.5703125" style="130" customWidth="1"/>
    <col min="8136" max="8136" width="2.42578125" style="130" customWidth="1"/>
    <col min="8137" max="8137" width="11.42578125" style="130" customWidth="1"/>
    <col min="8138" max="8138" width="1.140625" style="130" customWidth="1"/>
    <col min="8139" max="8139" width="12.85546875" style="130" customWidth="1"/>
    <col min="8140" max="8140" width="1.140625" style="130" customWidth="1"/>
    <col min="8141" max="8142" width="12.85546875" style="130" customWidth="1"/>
    <col min="8143" max="8143" width="1.140625" style="130" customWidth="1"/>
    <col min="8144" max="8146" width="12.85546875" style="130" customWidth="1"/>
    <col min="8147" max="8147" width="0.85546875" style="130" customWidth="1"/>
    <col min="8148" max="8148" width="2.5703125" style="130" customWidth="1"/>
    <col min="8149" max="8149" width="1" style="130" customWidth="1"/>
    <col min="8150" max="8389" width="9.140625" style="130"/>
    <col min="8390" max="8390" width="1" style="130" customWidth="1"/>
    <col min="8391" max="8391" width="2.5703125" style="130" customWidth="1"/>
    <col min="8392" max="8392" width="2.42578125" style="130" customWidth="1"/>
    <col min="8393" max="8393" width="11.42578125" style="130" customWidth="1"/>
    <col min="8394" max="8394" width="1.140625" style="130" customWidth="1"/>
    <col min="8395" max="8395" width="12.85546875" style="130" customWidth="1"/>
    <col min="8396" max="8396" width="1.140625" style="130" customWidth="1"/>
    <col min="8397" max="8398" width="12.85546875" style="130" customWidth="1"/>
    <col min="8399" max="8399" width="1.140625" style="130" customWidth="1"/>
    <col min="8400" max="8402" width="12.85546875" style="130" customWidth="1"/>
    <col min="8403" max="8403" width="0.85546875" style="130" customWidth="1"/>
    <col min="8404" max="8404" width="2.5703125" style="130" customWidth="1"/>
    <col min="8405" max="8405" width="1" style="130" customWidth="1"/>
    <col min="8406" max="8645" width="9.140625" style="130"/>
    <col min="8646" max="8646" width="1" style="130" customWidth="1"/>
    <col min="8647" max="8647" width="2.5703125" style="130" customWidth="1"/>
    <col min="8648" max="8648" width="2.42578125" style="130" customWidth="1"/>
    <col min="8649" max="8649" width="11.42578125" style="130" customWidth="1"/>
    <col min="8650" max="8650" width="1.140625" style="130" customWidth="1"/>
    <col min="8651" max="8651" width="12.85546875" style="130" customWidth="1"/>
    <col min="8652" max="8652" width="1.140625" style="130" customWidth="1"/>
    <col min="8653" max="8654" width="12.85546875" style="130" customWidth="1"/>
    <col min="8655" max="8655" width="1.140625" style="130" customWidth="1"/>
    <col min="8656" max="8658" width="12.85546875" style="130" customWidth="1"/>
    <col min="8659" max="8659" width="0.85546875" style="130" customWidth="1"/>
    <col min="8660" max="8660" width="2.5703125" style="130" customWidth="1"/>
    <col min="8661" max="8661" width="1" style="130" customWidth="1"/>
    <col min="8662" max="8901" width="9.140625" style="130"/>
    <col min="8902" max="8902" width="1" style="130" customWidth="1"/>
    <col min="8903" max="8903" width="2.5703125" style="130" customWidth="1"/>
    <col min="8904" max="8904" width="2.42578125" style="130" customWidth="1"/>
    <col min="8905" max="8905" width="11.42578125" style="130" customWidth="1"/>
    <col min="8906" max="8906" width="1.140625" style="130" customWidth="1"/>
    <col min="8907" max="8907" width="12.85546875" style="130" customWidth="1"/>
    <col min="8908" max="8908" width="1.140625" style="130" customWidth="1"/>
    <col min="8909" max="8910" width="12.85546875" style="130" customWidth="1"/>
    <col min="8911" max="8911" width="1.140625" style="130" customWidth="1"/>
    <col min="8912" max="8914" width="12.85546875" style="130" customWidth="1"/>
    <col min="8915" max="8915" width="0.85546875" style="130" customWidth="1"/>
    <col min="8916" max="8916" width="2.5703125" style="130" customWidth="1"/>
    <col min="8917" max="8917" width="1" style="130" customWidth="1"/>
    <col min="8918" max="9157" width="9.140625" style="130"/>
    <col min="9158" max="9158" width="1" style="130" customWidth="1"/>
    <col min="9159" max="9159" width="2.5703125" style="130" customWidth="1"/>
    <col min="9160" max="9160" width="2.42578125" style="130" customWidth="1"/>
    <col min="9161" max="9161" width="11.42578125" style="130" customWidth="1"/>
    <col min="9162" max="9162" width="1.140625" style="130" customWidth="1"/>
    <col min="9163" max="9163" width="12.85546875" style="130" customWidth="1"/>
    <col min="9164" max="9164" width="1.140625" style="130" customWidth="1"/>
    <col min="9165" max="9166" width="12.85546875" style="130" customWidth="1"/>
    <col min="9167" max="9167" width="1.140625" style="130" customWidth="1"/>
    <col min="9168" max="9170" width="12.85546875" style="130" customWidth="1"/>
    <col min="9171" max="9171" width="0.85546875" style="130" customWidth="1"/>
    <col min="9172" max="9172" width="2.5703125" style="130" customWidth="1"/>
    <col min="9173" max="9173" width="1" style="130" customWidth="1"/>
    <col min="9174" max="9413" width="9.140625" style="130"/>
    <col min="9414" max="9414" width="1" style="130" customWidth="1"/>
    <col min="9415" max="9415" width="2.5703125" style="130" customWidth="1"/>
    <col min="9416" max="9416" width="2.42578125" style="130" customWidth="1"/>
    <col min="9417" max="9417" width="11.42578125" style="130" customWidth="1"/>
    <col min="9418" max="9418" width="1.140625" style="130" customWidth="1"/>
    <col min="9419" max="9419" width="12.85546875" style="130" customWidth="1"/>
    <col min="9420" max="9420" width="1.140625" style="130" customWidth="1"/>
    <col min="9421" max="9422" width="12.85546875" style="130" customWidth="1"/>
    <col min="9423" max="9423" width="1.140625" style="130" customWidth="1"/>
    <col min="9424" max="9426" width="12.85546875" style="130" customWidth="1"/>
    <col min="9427" max="9427" width="0.85546875" style="130" customWidth="1"/>
    <col min="9428" max="9428" width="2.5703125" style="130" customWidth="1"/>
    <col min="9429" max="9429" width="1" style="130" customWidth="1"/>
    <col min="9430" max="9669" width="9.140625" style="130"/>
    <col min="9670" max="9670" width="1" style="130" customWidth="1"/>
    <col min="9671" max="9671" width="2.5703125" style="130" customWidth="1"/>
    <col min="9672" max="9672" width="2.42578125" style="130" customWidth="1"/>
    <col min="9673" max="9673" width="11.42578125" style="130" customWidth="1"/>
    <col min="9674" max="9674" width="1.140625" style="130" customWidth="1"/>
    <col min="9675" max="9675" width="12.85546875" style="130" customWidth="1"/>
    <col min="9676" max="9676" width="1.140625" style="130" customWidth="1"/>
    <col min="9677" max="9678" width="12.85546875" style="130" customWidth="1"/>
    <col min="9679" max="9679" width="1.140625" style="130" customWidth="1"/>
    <col min="9680" max="9682" width="12.85546875" style="130" customWidth="1"/>
    <col min="9683" max="9683" width="0.85546875" style="130" customWidth="1"/>
    <col min="9684" max="9684" width="2.5703125" style="130" customWidth="1"/>
    <col min="9685" max="9685" width="1" style="130" customWidth="1"/>
    <col min="9686" max="9925" width="9.140625" style="130"/>
    <col min="9926" max="9926" width="1" style="130" customWidth="1"/>
    <col min="9927" max="9927" width="2.5703125" style="130" customWidth="1"/>
    <col min="9928" max="9928" width="2.42578125" style="130" customWidth="1"/>
    <col min="9929" max="9929" width="11.42578125" style="130" customWidth="1"/>
    <col min="9930" max="9930" width="1.140625" style="130" customWidth="1"/>
    <col min="9931" max="9931" width="12.85546875" style="130" customWidth="1"/>
    <col min="9932" max="9932" width="1.140625" style="130" customWidth="1"/>
    <col min="9933" max="9934" width="12.85546875" style="130" customWidth="1"/>
    <col min="9935" max="9935" width="1.140625" style="130" customWidth="1"/>
    <col min="9936" max="9938" width="12.85546875" style="130" customWidth="1"/>
    <col min="9939" max="9939" width="0.85546875" style="130" customWidth="1"/>
    <col min="9940" max="9940" width="2.5703125" style="130" customWidth="1"/>
    <col min="9941" max="9941" width="1" style="130" customWidth="1"/>
    <col min="9942" max="10181" width="9.140625" style="130"/>
    <col min="10182" max="10182" width="1" style="130" customWidth="1"/>
    <col min="10183" max="10183" width="2.5703125" style="130" customWidth="1"/>
    <col min="10184" max="10184" width="2.42578125" style="130" customWidth="1"/>
    <col min="10185" max="10185" width="11.42578125" style="130" customWidth="1"/>
    <col min="10186" max="10186" width="1.140625" style="130" customWidth="1"/>
    <col min="10187" max="10187" width="12.85546875" style="130" customWidth="1"/>
    <col min="10188" max="10188" width="1.140625" style="130" customWidth="1"/>
    <col min="10189" max="10190" width="12.85546875" style="130" customWidth="1"/>
    <col min="10191" max="10191" width="1.140625" style="130" customWidth="1"/>
    <col min="10192" max="10194" width="12.85546875" style="130" customWidth="1"/>
    <col min="10195" max="10195" width="0.85546875" style="130" customWidth="1"/>
    <col min="10196" max="10196" width="2.5703125" style="130" customWidth="1"/>
    <col min="10197" max="10197" width="1" style="130" customWidth="1"/>
    <col min="10198" max="10437" width="9.140625" style="130"/>
    <col min="10438" max="10438" width="1" style="130" customWidth="1"/>
    <col min="10439" max="10439" width="2.5703125" style="130" customWidth="1"/>
    <col min="10440" max="10440" width="2.42578125" style="130" customWidth="1"/>
    <col min="10441" max="10441" width="11.42578125" style="130" customWidth="1"/>
    <col min="10442" max="10442" width="1.140625" style="130" customWidth="1"/>
    <col min="10443" max="10443" width="12.85546875" style="130" customWidth="1"/>
    <col min="10444" max="10444" width="1.140625" style="130" customWidth="1"/>
    <col min="10445" max="10446" width="12.85546875" style="130" customWidth="1"/>
    <col min="10447" max="10447" width="1.140625" style="130" customWidth="1"/>
    <col min="10448" max="10450" width="12.85546875" style="130" customWidth="1"/>
    <col min="10451" max="10451" width="0.85546875" style="130" customWidth="1"/>
    <col min="10452" max="10452" width="2.5703125" style="130" customWidth="1"/>
    <col min="10453" max="10453" width="1" style="130" customWidth="1"/>
    <col min="10454" max="10693" width="9.140625" style="130"/>
    <col min="10694" max="10694" width="1" style="130" customWidth="1"/>
    <col min="10695" max="10695" width="2.5703125" style="130" customWidth="1"/>
    <col min="10696" max="10696" width="2.42578125" style="130" customWidth="1"/>
    <col min="10697" max="10697" width="11.42578125" style="130" customWidth="1"/>
    <col min="10698" max="10698" width="1.140625" style="130" customWidth="1"/>
    <col min="10699" max="10699" width="12.85546875" style="130" customWidth="1"/>
    <col min="10700" max="10700" width="1.140625" style="130" customWidth="1"/>
    <col min="10701" max="10702" width="12.85546875" style="130" customWidth="1"/>
    <col min="10703" max="10703" width="1.140625" style="130" customWidth="1"/>
    <col min="10704" max="10706" width="12.85546875" style="130" customWidth="1"/>
    <col min="10707" max="10707" width="0.85546875" style="130" customWidth="1"/>
    <col min="10708" max="10708" width="2.5703125" style="130" customWidth="1"/>
    <col min="10709" max="10709" width="1" style="130" customWidth="1"/>
    <col min="10710" max="10949" width="9.140625" style="130"/>
    <col min="10950" max="10950" width="1" style="130" customWidth="1"/>
    <col min="10951" max="10951" width="2.5703125" style="130" customWidth="1"/>
    <col min="10952" max="10952" width="2.42578125" style="130" customWidth="1"/>
    <col min="10953" max="10953" width="11.42578125" style="130" customWidth="1"/>
    <col min="10954" max="10954" width="1.140625" style="130" customWidth="1"/>
    <col min="10955" max="10955" width="12.85546875" style="130" customWidth="1"/>
    <col min="10956" max="10956" width="1.140625" style="130" customWidth="1"/>
    <col min="10957" max="10958" width="12.85546875" style="130" customWidth="1"/>
    <col min="10959" max="10959" width="1.140625" style="130" customWidth="1"/>
    <col min="10960" max="10962" width="12.85546875" style="130" customWidth="1"/>
    <col min="10963" max="10963" width="0.85546875" style="130" customWidth="1"/>
    <col min="10964" max="10964" width="2.5703125" style="130" customWidth="1"/>
    <col min="10965" max="10965" width="1" style="130" customWidth="1"/>
    <col min="10966" max="11205" width="9.140625" style="130"/>
    <col min="11206" max="11206" width="1" style="130" customWidth="1"/>
    <col min="11207" max="11207" width="2.5703125" style="130" customWidth="1"/>
    <col min="11208" max="11208" width="2.42578125" style="130" customWidth="1"/>
    <col min="11209" max="11209" width="11.42578125" style="130" customWidth="1"/>
    <col min="11210" max="11210" width="1.140625" style="130" customWidth="1"/>
    <col min="11211" max="11211" width="12.85546875" style="130" customWidth="1"/>
    <col min="11212" max="11212" width="1.140625" style="130" customWidth="1"/>
    <col min="11213" max="11214" width="12.85546875" style="130" customWidth="1"/>
    <col min="11215" max="11215" width="1.140625" style="130" customWidth="1"/>
    <col min="11216" max="11218" width="12.85546875" style="130" customWidth="1"/>
    <col min="11219" max="11219" width="0.85546875" style="130" customWidth="1"/>
    <col min="11220" max="11220" width="2.5703125" style="130" customWidth="1"/>
    <col min="11221" max="11221" width="1" style="130" customWidth="1"/>
    <col min="11222" max="11461" width="9.140625" style="130"/>
    <col min="11462" max="11462" width="1" style="130" customWidth="1"/>
    <col min="11463" max="11463" width="2.5703125" style="130" customWidth="1"/>
    <col min="11464" max="11464" width="2.42578125" style="130" customWidth="1"/>
    <col min="11465" max="11465" width="11.42578125" style="130" customWidth="1"/>
    <col min="11466" max="11466" width="1.140625" style="130" customWidth="1"/>
    <col min="11467" max="11467" width="12.85546875" style="130" customWidth="1"/>
    <col min="11468" max="11468" width="1.140625" style="130" customWidth="1"/>
    <col min="11469" max="11470" width="12.85546875" style="130" customWidth="1"/>
    <col min="11471" max="11471" width="1.140625" style="130" customWidth="1"/>
    <col min="11472" max="11474" width="12.85546875" style="130" customWidth="1"/>
    <col min="11475" max="11475" width="0.85546875" style="130" customWidth="1"/>
    <col min="11476" max="11476" width="2.5703125" style="130" customWidth="1"/>
    <col min="11477" max="11477" width="1" style="130" customWidth="1"/>
    <col min="11478" max="11717" width="9.140625" style="130"/>
    <col min="11718" max="11718" width="1" style="130" customWidth="1"/>
    <col min="11719" max="11719" width="2.5703125" style="130" customWidth="1"/>
    <col min="11720" max="11720" width="2.42578125" style="130" customWidth="1"/>
    <col min="11721" max="11721" width="11.42578125" style="130" customWidth="1"/>
    <col min="11722" max="11722" width="1.140625" style="130" customWidth="1"/>
    <col min="11723" max="11723" width="12.85546875" style="130" customWidth="1"/>
    <col min="11724" max="11724" width="1.140625" style="130" customWidth="1"/>
    <col min="11725" max="11726" width="12.85546875" style="130" customWidth="1"/>
    <col min="11727" max="11727" width="1.140625" style="130" customWidth="1"/>
    <col min="11728" max="11730" width="12.85546875" style="130" customWidth="1"/>
    <col min="11731" max="11731" width="0.85546875" style="130" customWidth="1"/>
    <col min="11732" max="11732" width="2.5703125" style="130" customWidth="1"/>
    <col min="11733" max="11733" width="1" style="130" customWidth="1"/>
    <col min="11734" max="11973" width="9.140625" style="130"/>
    <col min="11974" max="11974" width="1" style="130" customWidth="1"/>
    <col min="11975" max="11975" width="2.5703125" style="130" customWidth="1"/>
    <col min="11976" max="11976" width="2.42578125" style="130" customWidth="1"/>
    <col min="11977" max="11977" width="11.42578125" style="130" customWidth="1"/>
    <col min="11978" max="11978" width="1.140625" style="130" customWidth="1"/>
    <col min="11979" max="11979" width="12.85546875" style="130" customWidth="1"/>
    <col min="11980" max="11980" width="1.140625" style="130" customWidth="1"/>
    <col min="11981" max="11982" width="12.85546875" style="130" customWidth="1"/>
    <col min="11983" max="11983" width="1.140625" style="130" customWidth="1"/>
    <col min="11984" max="11986" width="12.85546875" style="130" customWidth="1"/>
    <col min="11987" max="11987" width="0.85546875" style="130" customWidth="1"/>
    <col min="11988" max="11988" width="2.5703125" style="130" customWidth="1"/>
    <col min="11989" max="11989" width="1" style="130" customWidth="1"/>
    <col min="11990" max="12229" width="9.140625" style="130"/>
    <col min="12230" max="12230" width="1" style="130" customWidth="1"/>
    <col min="12231" max="12231" width="2.5703125" style="130" customWidth="1"/>
    <col min="12232" max="12232" width="2.42578125" style="130" customWidth="1"/>
    <col min="12233" max="12233" width="11.42578125" style="130" customWidth="1"/>
    <col min="12234" max="12234" width="1.140625" style="130" customWidth="1"/>
    <col min="12235" max="12235" width="12.85546875" style="130" customWidth="1"/>
    <col min="12236" max="12236" width="1.140625" style="130" customWidth="1"/>
    <col min="12237" max="12238" width="12.85546875" style="130" customWidth="1"/>
    <col min="12239" max="12239" width="1.140625" style="130" customWidth="1"/>
    <col min="12240" max="12242" width="12.85546875" style="130" customWidth="1"/>
    <col min="12243" max="12243" width="0.85546875" style="130" customWidth="1"/>
    <col min="12244" max="12244" width="2.5703125" style="130" customWidth="1"/>
    <col min="12245" max="12245" width="1" style="130" customWidth="1"/>
    <col min="12246" max="12485" width="9.140625" style="130"/>
    <col min="12486" max="12486" width="1" style="130" customWidth="1"/>
    <col min="12487" max="12487" width="2.5703125" style="130" customWidth="1"/>
    <col min="12488" max="12488" width="2.42578125" style="130" customWidth="1"/>
    <col min="12489" max="12489" width="11.42578125" style="130" customWidth="1"/>
    <col min="12490" max="12490" width="1.140625" style="130" customWidth="1"/>
    <col min="12491" max="12491" width="12.85546875" style="130" customWidth="1"/>
    <col min="12492" max="12492" width="1.140625" style="130" customWidth="1"/>
    <col min="12493" max="12494" width="12.85546875" style="130" customWidth="1"/>
    <col min="12495" max="12495" width="1.140625" style="130" customWidth="1"/>
    <col min="12496" max="12498" width="12.85546875" style="130" customWidth="1"/>
    <col min="12499" max="12499" width="0.85546875" style="130" customWidth="1"/>
    <col min="12500" max="12500" width="2.5703125" style="130" customWidth="1"/>
    <col min="12501" max="12501" width="1" style="130" customWidth="1"/>
    <col min="12502" max="12741" width="9.140625" style="130"/>
    <col min="12742" max="12742" width="1" style="130" customWidth="1"/>
    <col min="12743" max="12743" width="2.5703125" style="130" customWidth="1"/>
    <col min="12744" max="12744" width="2.42578125" style="130" customWidth="1"/>
    <col min="12745" max="12745" width="11.42578125" style="130" customWidth="1"/>
    <col min="12746" max="12746" width="1.140625" style="130" customWidth="1"/>
    <col min="12747" max="12747" width="12.85546875" style="130" customWidth="1"/>
    <col min="12748" max="12748" width="1.140625" style="130" customWidth="1"/>
    <col min="12749" max="12750" width="12.85546875" style="130" customWidth="1"/>
    <col min="12751" max="12751" width="1.140625" style="130" customWidth="1"/>
    <col min="12752" max="12754" width="12.85546875" style="130" customWidth="1"/>
    <col min="12755" max="12755" width="0.85546875" style="130" customWidth="1"/>
    <col min="12756" max="12756" width="2.5703125" style="130" customWidth="1"/>
    <col min="12757" max="12757" width="1" style="130" customWidth="1"/>
    <col min="12758" max="12997" width="9.140625" style="130"/>
    <col min="12998" max="12998" width="1" style="130" customWidth="1"/>
    <col min="12999" max="12999" width="2.5703125" style="130" customWidth="1"/>
    <col min="13000" max="13000" width="2.42578125" style="130" customWidth="1"/>
    <col min="13001" max="13001" width="11.42578125" style="130" customWidth="1"/>
    <col min="13002" max="13002" width="1.140625" style="130" customWidth="1"/>
    <col min="13003" max="13003" width="12.85546875" style="130" customWidth="1"/>
    <col min="13004" max="13004" width="1.140625" style="130" customWidth="1"/>
    <col min="13005" max="13006" width="12.85546875" style="130" customWidth="1"/>
    <col min="13007" max="13007" width="1.140625" style="130" customWidth="1"/>
    <col min="13008" max="13010" width="12.85546875" style="130" customWidth="1"/>
    <col min="13011" max="13011" width="0.85546875" style="130" customWidth="1"/>
    <col min="13012" max="13012" width="2.5703125" style="130" customWidth="1"/>
    <col min="13013" max="13013" width="1" style="130" customWidth="1"/>
    <col min="13014" max="13253" width="9.140625" style="130"/>
    <col min="13254" max="13254" width="1" style="130" customWidth="1"/>
    <col min="13255" max="13255" width="2.5703125" style="130" customWidth="1"/>
    <col min="13256" max="13256" width="2.42578125" style="130" customWidth="1"/>
    <col min="13257" max="13257" width="11.42578125" style="130" customWidth="1"/>
    <col min="13258" max="13258" width="1.140625" style="130" customWidth="1"/>
    <col min="13259" max="13259" width="12.85546875" style="130" customWidth="1"/>
    <col min="13260" max="13260" width="1.140625" style="130" customWidth="1"/>
    <col min="13261" max="13262" width="12.85546875" style="130" customWidth="1"/>
    <col min="13263" max="13263" width="1.140625" style="130" customWidth="1"/>
    <col min="13264" max="13266" width="12.85546875" style="130" customWidth="1"/>
    <col min="13267" max="13267" width="0.85546875" style="130" customWidth="1"/>
    <col min="13268" max="13268" width="2.5703125" style="130" customWidth="1"/>
    <col min="13269" max="13269" width="1" style="130" customWidth="1"/>
    <col min="13270" max="13509" width="9.140625" style="130"/>
    <col min="13510" max="13510" width="1" style="130" customWidth="1"/>
    <col min="13511" max="13511" width="2.5703125" style="130" customWidth="1"/>
    <col min="13512" max="13512" width="2.42578125" style="130" customWidth="1"/>
    <col min="13513" max="13513" width="11.42578125" style="130" customWidth="1"/>
    <col min="13514" max="13514" width="1.140625" style="130" customWidth="1"/>
    <col min="13515" max="13515" width="12.85546875" style="130" customWidth="1"/>
    <col min="13516" max="13516" width="1.140625" style="130" customWidth="1"/>
    <col min="13517" max="13518" width="12.85546875" style="130" customWidth="1"/>
    <col min="13519" max="13519" width="1.140625" style="130" customWidth="1"/>
    <col min="13520" max="13522" width="12.85546875" style="130" customWidth="1"/>
    <col min="13523" max="13523" width="0.85546875" style="130" customWidth="1"/>
    <col min="13524" max="13524" width="2.5703125" style="130" customWidth="1"/>
    <col min="13525" max="13525" width="1" style="130" customWidth="1"/>
    <col min="13526" max="13765" width="9.140625" style="130"/>
    <col min="13766" max="13766" width="1" style="130" customWidth="1"/>
    <col min="13767" max="13767" width="2.5703125" style="130" customWidth="1"/>
    <col min="13768" max="13768" width="2.42578125" style="130" customWidth="1"/>
    <col min="13769" max="13769" width="11.42578125" style="130" customWidth="1"/>
    <col min="13770" max="13770" width="1.140625" style="130" customWidth="1"/>
    <col min="13771" max="13771" width="12.85546875" style="130" customWidth="1"/>
    <col min="13772" max="13772" width="1.140625" style="130" customWidth="1"/>
    <col min="13773" max="13774" width="12.85546875" style="130" customWidth="1"/>
    <col min="13775" max="13775" width="1.140625" style="130" customWidth="1"/>
    <col min="13776" max="13778" width="12.85546875" style="130" customWidth="1"/>
    <col min="13779" max="13779" width="0.85546875" style="130" customWidth="1"/>
    <col min="13780" max="13780" width="2.5703125" style="130" customWidth="1"/>
    <col min="13781" max="13781" width="1" style="130" customWidth="1"/>
    <col min="13782" max="14021" width="9.140625" style="130"/>
    <col min="14022" max="14022" width="1" style="130" customWidth="1"/>
    <col min="14023" max="14023" width="2.5703125" style="130" customWidth="1"/>
    <col min="14024" max="14024" width="2.42578125" style="130" customWidth="1"/>
    <col min="14025" max="14025" width="11.42578125" style="130" customWidth="1"/>
    <col min="14026" max="14026" width="1.140625" style="130" customWidth="1"/>
    <col min="14027" max="14027" width="12.85546875" style="130" customWidth="1"/>
    <col min="14028" max="14028" width="1.140625" style="130" customWidth="1"/>
    <col min="14029" max="14030" width="12.85546875" style="130" customWidth="1"/>
    <col min="14031" max="14031" width="1.140625" style="130" customWidth="1"/>
    <col min="14032" max="14034" width="12.85546875" style="130" customWidth="1"/>
    <col min="14035" max="14035" width="0.85546875" style="130" customWidth="1"/>
    <col min="14036" max="14036" width="2.5703125" style="130" customWidth="1"/>
    <col min="14037" max="14037" width="1" style="130" customWidth="1"/>
    <col min="14038" max="14277" width="9.140625" style="130"/>
    <col min="14278" max="14278" width="1" style="130" customWidth="1"/>
    <col min="14279" max="14279" width="2.5703125" style="130" customWidth="1"/>
    <col min="14280" max="14280" width="2.42578125" style="130" customWidth="1"/>
    <col min="14281" max="14281" width="11.42578125" style="130" customWidth="1"/>
    <col min="14282" max="14282" width="1.140625" style="130" customWidth="1"/>
    <col min="14283" max="14283" width="12.85546875" style="130" customWidth="1"/>
    <col min="14284" max="14284" width="1.140625" style="130" customWidth="1"/>
    <col min="14285" max="14286" width="12.85546875" style="130" customWidth="1"/>
    <col min="14287" max="14287" width="1.140625" style="130" customWidth="1"/>
    <col min="14288" max="14290" width="12.85546875" style="130" customWidth="1"/>
    <col min="14291" max="14291" width="0.85546875" style="130" customWidth="1"/>
    <col min="14292" max="14292" width="2.5703125" style="130" customWidth="1"/>
    <col min="14293" max="14293" width="1" style="130" customWidth="1"/>
    <col min="14294" max="14533" width="9.140625" style="130"/>
    <col min="14534" max="14534" width="1" style="130" customWidth="1"/>
    <col min="14535" max="14535" width="2.5703125" style="130" customWidth="1"/>
    <col min="14536" max="14536" width="2.42578125" style="130" customWidth="1"/>
    <col min="14537" max="14537" width="11.42578125" style="130" customWidth="1"/>
    <col min="14538" max="14538" width="1.140625" style="130" customWidth="1"/>
    <col min="14539" max="14539" width="12.85546875" style="130" customWidth="1"/>
    <col min="14540" max="14540" width="1.140625" style="130" customWidth="1"/>
    <col min="14541" max="14542" width="12.85546875" style="130" customWidth="1"/>
    <col min="14543" max="14543" width="1.140625" style="130" customWidth="1"/>
    <col min="14544" max="14546" width="12.85546875" style="130" customWidth="1"/>
    <col min="14547" max="14547" width="0.85546875" style="130" customWidth="1"/>
    <col min="14548" max="14548" width="2.5703125" style="130" customWidth="1"/>
    <col min="14549" max="14549" width="1" style="130" customWidth="1"/>
    <col min="14550" max="14789" width="9.140625" style="130"/>
    <col min="14790" max="14790" width="1" style="130" customWidth="1"/>
    <col min="14791" max="14791" width="2.5703125" style="130" customWidth="1"/>
    <col min="14792" max="14792" width="2.42578125" style="130" customWidth="1"/>
    <col min="14793" max="14793" width="11.42578125" style="130" customWidth="1"/>
    <col min="14794" max="14794" width="1.140625" style="130" customWidth="1"/>
    <col min="14795" max="14795" width="12.85546875" style="130" customWidth="1"/>
    <col min="14796" max="14796" width="1.140625" style="130" customWidth="1"/>
    <col min="14797" max="14798" width="12.85546875" style="130" customWidth="1"/>
    <col min="14799" max="14799" width="1.140625" style="130" customWidth="1"/>
    <col min="14800" max="14802" width="12.85546875" style="130" customWidth="1"/>
    <col min="14803" max="14803" width="0.85546875" style="130" customWidth="1"/>
    <col min="14804" max="14804" width="2.5703125" style="130" customWidth="1"/>
    <col min="14805" max="14805" width="1" style="130" customWidth="1"/>
    <col min="14806" max="15045" width="9.140625" style="130"/>
    <col min="15046" max="15046" width="1" style="130" customWidth="1"/>
    <col min="15047" max="15047" width="2.5703125" style="130" customWidth="1"/>
    <col min="15048" max="15048" width="2.42578125" style="130" customWidth="1"/>
    <col min="15049" max="15049" width="11.42578125" style="130" customWidth="1"/>
    <col min="15050" max="15050" width="1.140625" style="130" customWidth="1"/>
    <col min="15051" max="15051" width="12.85546875" style="130" customWidth="1"/>
    <col min="15052" max="15052" width="1.140625" style="130" customWidth="1"/>
    <col min="15053" max="15054" width="12.85546875" style="130" customWidth="1"/>
    <col min="15055" max="15055" width="1.140625" style="130" customWidth="1"/>
    <col min="15056" max="15058" width="12.85546875" style="130" customWidth="1"/>
    <col min="15059" max="15059" width="0.85546875" style="130" customWidth="1"/>
    <col min="15060" max="15060" width="2.5703125" style="130" customWidth="1"/>
    <col min="15061" max="15061" width="1" style="130" customWidth="1"/>
    <col min="15062" max="15301" width="9.140625" style="130"/>
    <col min="15302" max="15302" width="1" style="130" customWidth="1"/>
    <col min="15303" max="15303" width="2.5703125" style="130" customWidth="1"/>
    <col min="15304" max="15304" width="2.42578125" style="130" customWidth="1"/>
    <col min="15305" max="15305" width="11.42578125" style="130" customWidth="1"/>
    <col min="15306" max="15306" width="1.140625" style="130" customWidth="1"/>
    <col min="15307" max="15307" width="12.85546875" style="130" customWidth="1"/>
    <col min="15308" max="15308" width="1.140625" style="130" customWidth="1"/>
    <col min="15309" max="15310" width="12.85546875" style="130" customWidth="1"/>
    <col min="15311" max="15311" width="1.140625" style="130" customWidth="1"/>
    <col min="15312" max="15314" width="12.85546875" style="130" customWidth="1"/>
    <col min="15315" max="15315" width="0.85546875" style="130" customWidth="1"/>
    <col min="15316" max="15316" width="2.5703125" style="130" customWidth="1"/>
    <col min="15317" max="15317" width="1" style="130" customWidth="1"/>
    <col min="15318" max="15557" width="9.140625" style="130"/>
    <col min="15558" max="15558" width="1" style="130" customWidth="1"/>
    <col min="15559" max="15559" width="2.5703125" style="130" customWidth="1"/>
    <col min="15560" max="15560" width="2.42578125" style="130" customWidth="1"/>
    <col min="15561" max="15561" width="11.42578125" style="130" customWidth="1"/>
    <col min="15562" max="15562" width="1.140625" style="130" customWidth="1"/>
    <col min="15563" max="15563" width="12.85546875" style="130" customWidth="1"/>
    <col min="15564" max="15564" width="1.140625" style="130" customWidth="1"/>
    <col min="15565" max="15566" width="12.85546875" style="130" customWidth="1"/>
    <col min="15567" max="15567" width="1.140625" style="130" customWidth="1"/>
    <col min="15568" max="15570" width="12.85546875" style="130" customWidth="1"/>
    <col min="15571" max="15571" width="0.85546875" style="130" customWidth="1"/>
    <col min="15572" max="15572" width="2.5703125" style="130" customWidth="1"/>
    <col min="15573" max="15573" width="1" style="130" customWidth="1"/>
    <col min="15574" max="15813" width="9.140625" style="130"/>
    <col min="15814" max="15814" width="1" style="130" customWidth="1"/>
    <col min="15815" max="15815" width="2.5703125" style="130" customWidth="1"/>
    <col min="15816" max="15816" width="2.42578125" style="130" customWidth="1"/>
    <col min="15817" max="15817" width="11.42578125" style="130" customWidth="1"/>
    <col min="15818" max="15818" width="1.140625" style="130" customWidth="1"/>
    <col min="15819" max="15819" width="12.85546875" style="130" customWidth="1"/>
    <col min="15820" max="15820" width="1.140625" style="130" customWidth="1"/>
    <col min="15821" max="15822" width="12.85546875" style="130" customWidth="1"/>
    <col min="15823" max="15823" width="1.140625" style="130" customWidth="1"/>
    <col min="15824" max="15826" width="12.85546875" style="130" customWidth="1"/>
    <col min="15827" max="15827" width="0.85546875" style="130" customWidth="1"/>
    <col min="15828" max="15828" width="2.5703125" style="130" customWidth="1"/>
    <col min="15829" max="15829" width="1" style="130" customWidth="1"/>
    <col min="15830" max="16069" width="9.140625" style="130"/>
    <col min="16070" max="16070" width="1" style="130" customWidth="1"/>
    <col min="16071" max="16071" width="2.5703125" style="130" customWidth="1"/>
    <col min="16072" max="16072" width="2.42578125" style="130" customWidth="1"/>
    <col min="16073" max="16073" width="11.42578125" style="130" customWidth="1"/>
    <col min="16074" max="16074" width="1.140625" style="130" customWidth="1"/>
    <col min="16075" max="16075" width="12.85546875" style="130" customWidth="1"/>
    <col min="16076" max="16076" width="1.140625" style="130" customWidth="1"/>
    <col min="16077" max="16078" width="12.85546875" style="130" customWidth="1"/>
    <col min="16079" max="16079" width="1.140625" style="130" customWidth="1"/>
    <col min="16080" max="16082" width="12.85546875" style="130" customWidth="1"/>
    <col min="16083" max="16083" width="0.85546875" style="130" customWidth="1"/>
    <col min="16084" max="16084" width="2.5703125" style="130" customWidth="1"/>
    <col min="16085" max="16085" width="1" style="130" customWidth="1"/>
    <col min="16086" max="16384" width="9.140625" style="130"/>
  </cols>
  <sheetData>
    <row r="1" spans="1:12" ht="13.5" customHeight="1">
      <c r="A1" s="132"/>
      <c r="B1" s="930"/>
      <c r="C1" s="931" t="s">
        <v>436</v>
      </c>
      <c r="D1" s="932"/>
      <c r="E1" s="132"/>
      <c r="F1" s="132"/>
      <c r="G1" s="132"/>
      <c r="H1" s="132"/>
      <c r="I1" s="933"/>
      <c r="J1" s="132"/>
      <c r="K1" s="132"/>
      <c r="L1" s="129"/>
    </row>
    <row r="2" spans="1:12" ht="6" customHeight="1">
      <c r="A2" s="396"/>
      <c r="B2" s="934"/>
      <c r="C2" s="935"/>
      <c r="D2" s="935"/>
      <c r="E2" s="936"/>
      <c r="F2" s="936"/>
      <c r="G2" s="936"/>
      <c r="H2" s="936"/>
      <c r="I2" s="937"/>
      <c r="J2" s="892"/>
      <c r="K2" s="395"/>
      <c r="L2" s="129"/>
    </row>
    <row r="3" spans="1:12" ht="6" customHeight="1" thickBot="1">
      <c r="A3" s="396"/>
      <c r="B3" s="396"/>
      <c r="C3" s="132"/>
      <c r="D3" s="132"/>
      <c r="E3" s="132"/>
      <c r="F3" s="132"/>
      <c r="G3" s="132"/>
      <c r="H3" s="132"/>
      <c r="I3" s="132"/>
      <c r="J3" s="132"/>
      <c r="K3" s="397"/>
      <c r="L3" s="129"/>
    </row>
    <row r="4" spans="1:12" s="134" customFormat="1" ht="13.5" customHeight="1" thickBot="1">
      <c r="A4" s="442"/>
      <c r="B4" s="396"/>
      <c r="C4" s="1738" t="s">
        <v>437</v>
      </c>
      <c r="D4" s="1739"/>
      <c r="E4" s="1739"/>
      <c r="F4" s="1739"/>
      <c r="G4" s="1739"/>
      <c r="H4" s="1739"/>
      <c r="I4" s="1739"/>
      <c r="J4" s="1740"/>
      <c r="K4" s="397"/>
      <c r="L4" s="133"/>
    </row>
    <row r="5" spans="1:12" ht="15.75" customHeight="1">
      <c r="A5" s="396"/>
      <c r="B5" s="396"/>
      <c r="C5" s="938" t="s">
        <v>69</v>
      </c>
      <c r="D5" s="135"/>
      <c r="E5" s="135"/>
      <c r="F5" s="135"/>
      <c r="G5" s="135"/>
      <c r="H5" s="135"/>
      <c r="I5" s="135"/>
      <c r="J5" s="939"/>
      <c r="K5" s="397"/>
      <c r="L5" s="129"/>
    </row>
    <row r="6" spans="1:12" ht="12" customHeight="1">
      <c r="A6" s="396"/>
      <c r="B6" s="396"/>
      <c r="C6" s="135"/>
      <c r="D6" s="135"/>
      <c r="E6" s="940"/>
      <c r="F6" s="940"/>
      <c r="G6" s="940"/>
      <c r="H6" s="940"/>
      <c r="I6" s="940"/>
      <c r="J6" s="941"/>
      <c r="K6" s="397"/>
      <c r="L6" s="129"/>
    </row>
    <row r="7" spans="1:12" ht="24" customHeight="1">
      <c r="A7" s="396"/>
      <c r="B7" s="396"/>
      <c r="C7" s="1741" t="s">
        <v>657</v>
      </c>
      <c r="D7" s="1742"/>
      <c r="E7" s="929" t="s">
        <v>68</v>
      </c>
      <c r="F7" s="929" t="s">
        <v>438</v>
      </c>
      <c r="G7" s="136" t="s">
        <v>439</v>
      </c>
      <c r="H7" s="136" t="s">
        <v>440</v>
      </c>
      <c r="I7" s="136"/>
      <c r="J7" s="942"/>
      <c r="K7" s="398"/>
      <c r="L7" s="137"/>
    </row>
    <row r="8" spans="1:12" s="949" customFormat="1" ht="3" customHeight="1">
      <c r="A8" s="943"/>
      <c r="B8" s="396"/>
      <c r="C8" s="138"/>
      <c r="D8" s="944"/>
      <c r="E8" s="945"/>
      <c r="F8" s="946"/>
      <c r="G8" s="944"/>
      <c r="H8" s="944"/>
      <c r="I8" s="944"/>
      <c r="J8" s="944"/>
      <c r="K8" s="947"/>
      <c r="L8" s="948"/>
    </row>
    <row r="9" spans="1:12" s="142" customFormat="1" ht="12.75" customHeight="1">
      <c r="A9" s="443"/>
      <c r="B9" s="396"/>
      <c r="C9" s="140" t="s">
        <v>199</v>
      </c>
      <c r="D9" s="861" t="s">
        <v>199</v>
      </c>
      <c r="E9" s="889">
        <v>4.8</v>
      </c>
      <c r="F9" s="889">
        <v>7.2</v>
      </c>
      <c r="G9" s="889">
        <v>5.0999999999999996</v>
      </c>
      <c r="H9" s="889">
        <v>4.5</v>
      </c>
      <c r="I9" s="141">
        <f>+H9/G9</f>
        <v>0.88235294117647067</v>
      </c>
      <c r="J9" s="950"/>
      <c r="K9" s="399"/>
      <c r="L9" s="139"/>
    </row>
    <row r="10" spans="1:12" ht="12.75" customHeight="1">
      <c r="A10" s="396"/>
      <c r="B10" s="396"/>
      <c r="C10" s="140" t="s">
        <v>200</v>
      </c>
      <c r="D10" s="861" t="s">
        <v>200</v>
      </c>
      <c r="E10" s="889">
        <v>4.9000000000000004</v>
      </c>
      <c r="F10" s="889">
        <v>9</v>
      </c>
      <c r="G10" s="889">
        <v>5.4</v>
      </c>
      <c r="H10" s="889">
        <v>4.4000000000000004</v>
      </c>
      <c r="I10" s="141">
        <f t="shared" ref="I10:I39" si="0">+H10/G10</f>
        <v>0.81481481481481488</v>
      </c>
      <c r="J10" s="950"/>
      <c r="K10" s="400"/>
      <c r="L10" s="131"/>
    </row>
    <row r="11" spans="1:12" ht="12.75" customHeight="1">
      <c r="A11" s="396"/>
      <c r="B11" s="396"/>
      <c r="C11" s="140" t="s">
        <v>201</v>
      </c>
      <c r="D11" s="861" t="s">
        <v>201</v>
      </c>
      <c r="E11" s="889">
        <v>8.4</v>
      </c>
      <c r="F11" s="889">
        <v>21.9</v>
      </c>
      <c r="G11" s="889">
        <v>8.8000000000000007</v>
      </c>
      <c r="H11" s="889">
        <v>8</v>
      </c>
      <c r="I11" s="141">
        <f t="shared" si="0"/>
        <v>0.90909090909090906</v>
      </c>
      <c r="J11" s="950"/>
      <c r="K11" s="400"/>
      <c r="L11" s="131"/>
    </row>
    <row r="12" spans="1:12" ht="12.75" customHeight="1">
      <c r="A12" s="396"/>
      <c r="B12" s="396"/>
      <c r="C12" s="140" t="s">
        <v>408</v>
      </c>
      <c r="D12" s="861" t="s">
        <v>408</v>
      </c>
      <c r="E12" s="889">
        <v>16.399999999999999</v>
      </c>
      <c r="F12" s="889">
        <v>32.799999999999997</v>
      </c>
      <c r="G12" s="889">
        <v>18</v>
      </c>
      <c r="H12" s="889">
        <v>14.7</v>
      </c>
      <c r="I12" s="141">
        <f t="shared" si="0"/>
        <v>0.81666666666666665</v>
      </c>
      <c r="J12" s="950"/>
      <c r="K12" s="400"/>
      <c r="L12" s="131"/>
    </row>
    <row r="13" spans="1:12" ht="12.75" customHeight="1">
      <c r="A13" s="396"/>
      <c r="B13" s="396"/>
      <c r="C13" s="140"/>
      <c r="D13" s="861" t="s">
        <v>416</v>
      </c>
      <c r="E13" s="889">
        <v>16.399999999999999</v>
      </c>
      <c r="F13" s="889">
        <v>44.8</v>
      </c>
      <c r="G13" s="889">
        <v>16</v>
      </c>
      <c r="H13" s="889">
        <v>16.8</v>
      </c>
      <c r="I13" s="141">
        <f t="shared" si="0"/>
        <v>1.05</v>
      </c>
      <c r="J13" s="950"/>
      <c r="K13" s="400"/>
      <c r="L13" s="131"/>
    </row>
    <row r="14" spans="1:12" ht="12.75" customHeight="1">
      <c r="A14" s="396"/>
      <c r="B14" s="396"/>
      <c r="C14" s="140" t="s">
        <v>202</v>
      </c>
      <c r="D14" s="861" t="s">
        <v>202</v>
      </c>
      <c r="E14" s="889">
        <v>12.5</v>
      </c>
      <c r="F14" s="889">
        <v>28.9</v>
      </c>
      <c r="G14" s="889">
        <v>11.9</v>
      </c>
      <c r="H14" s="889">
        <v>13.2</v>
      </c>
      <c r="I14" s="141">
        <f t="shared" si="0"/>
        <v>1.1092436974789914</v>
      </c>
      <c r="J14" s="950"/>
      <c r="K14" s="400"/>
      <c r="L14" s="131"/>
    </row>
    <row r="15" spans="1:12" ht="12.75" customHeight="1">
      <c r="A15" s="396"/>
      <c r="B15" s="396"/>
      <c r="C15" s="140" t="s">
        <v>409</v>
      </c>
      <c r="D15" s="861" t="s">
        <v>417</v>
      </c>
      <c r="E15" s="889">
        <v>9.6999999999999993</v>
      </c>
      <c r="F15" s="889">
        <v>24.1</v>
      </c>
      <c r="G15" s="889">
        <v>9.1999999999999993</v>
      </c>
      <c r="H15" s="889">
        <v>10.3</v>
      </c>
      <c r="I15" s="141">
        <f t="shared" si="0"/>
        <v>1.1195652173913044</v>
      </c>
      <c r="J15" s="950"/>
      <c r="K15" s="400"/>
      <c r="L15" s="131"/>
    </row>
    <row r="16" spans="1:12" ht="12.75" customHeight="1">
      <c r="A16" s="396"/>
      <c r="B16" s="396"/>
      <c r="C16" s="140" t="s">
        <v>203</v>
      </c>
      <c r="D16" s="861" t="s">
        <v>203</v>
      </c>
      <c r="E16" s="889">
        <v>23.7</v>
      </c>
      <c r="F16" s="889">
        <v>51.4</v>
      </c>
      <c r="G16" s="889">
        <v>22.8</v>
      </c>
      <c r="H16" s="889">
        <v>24.6</v>
      </c>
      <c r="I16" s="141">
        <f t="shared" si="0"/>
        <v>1.0789473684210527</v>
      </c>
      <c r="J16" s="950"/>
      <c r="K16" s="400"/>
      <c r="L16" s="131"/>
    </row>
    <row r="17" spans="1:12" ht="12.75" customHeight="1">
      <c r="A17" s="396"/>
      <c r="B17" s="396"/>
      <c r="C17" s="140" t="s">
        <v>410</v>
      </c>
      <c r="D17" s="861" t="s">
        <v>410</v>
      </c>
      <c r="E17" s="889">
        <v>6.6</v>
      </c>
      <c r="F17" s="889">
        <v>13.4</v>
      </c>
      <c r="G17" s="889">
        <v>6.4</v>
      </c>
      <c r="H17" s="889">
        <v>6.8</v>
      </c>
      <c r="I17" s="141">
        <f t="shared" si="0"/>
        <v>1.0625</v>
      </c>
      <c r="J17" s="950"/>
      <c r="K17" s="400"/>
      <c r="L17" s="131"/>
    </row>
    <row r="18" spans="1:12" ht="12.75" customHeight="1">
      <c r="A18" s="396"/>
      <c r="B18" s="396"/>
      <c r="C18" s="140" t="s">
        <v>204</v>
      </c>
      <c r="D18" s="861" t="s">
        <v>204</v>
      </c>
      <c r="E18" s="889">
        <v>8.9</v>
      </c>
      <c r="F18" s="889">
        <v>21.2</v>
      </c>
      <c r="G18" s="889">
        <v>9.6999999999999993</v>
      </c>
      <c r="H18" s="889">
        <v>8.1</v>
      </c>
      <c r="I18" s="141">
        <f t="shared" si="0"/>
        <v>0.83505154639175261</v>
      </c>
      <c r="J18" s="950"/>
      <c r="K18" s="400"/>
      <c r="L18" s="131"/>
    </row>
    <row r="19" spans="1:12" ht="12.75" customHeight="1">
      <c r="A19" s="396"/>
      <c r="B19" s="396"/>
      <c r="C19" s="140" t="s">
        <v>205</v>
      </c>
      <c r="D19" s="861" t="s">
        <v>205</v>
      </c>
      <c r="E19" s="889">
        <v>10.3</v>
      </c>
      <c r="F19" s="889">
        <v>25.2</v>
      </c>
      <c r="G19" s="889">
        <v>10.4</v>
      </c>
      <c r="H19" s="889">
        <v>10.199999999999999</v>
      </c>
      <c r="I19" s="141">
        <f t="shared" si="0"/>
        <v>0.98076923076923062</v>
      </c>
      <c r="J19" s="950"/>
      <c r="K19" s="400"/>
      <c r="L19" s="131"/>
    </row>
    <row r="20" spans="1:12" s="144" customFormat="1" ht="12.75" customHeight="1">
      <c r="A20" s="444"/>
      <c r="B20" s="396"/>
      <c r="C20" s="140" t="s">
        <v>378</v>
      </c>
      <c r="D20" s="861" t="s">
        <v>411</v>
      </c>
      <c r="E20" s="889">
        <v>25.8</v>
      </c>
      <c r="F20" s="889">
        <v>50.6</v>
      </c>
      <c r="G20" s="889">
        <v>23.1</v>
      </c>
      <c r="H20" s="889">
        <v>29.2</v>
      </c>
      <c r="I20" s="141">
        <f t="shared" si="0"/>
        <v>1.2640692640692639</v>
      </c>
      <c r="J20" s="951"/>
      <c r="K20" s="401"/>
      <c r="L20" s="143"/>
    </row>
    <row r="21" spans="1:12" ht="12.75" customHeight="1">
      <c r="A21" s="396"/>
      <c r="B21" s="396"/>
      <c r="C21" s="140" t="s">
        <v>206</v>
      </c>
      <c r="D21" s="861" t="s">
        <v>418</v>
      </c>
      <c r="E21" s="889">
        <v>6.7</v>
      </c>
      <c r="F21" s="889">
        <v>9.6</v>
      </c>
      <c r="G21" s="889">
        <v>6.8</v>
      </c>
      <c r="H21" s="889">
        <v>6.5</v>
      </c>
      <c r="I21" s="141">
        <f>+H21/G21</f>
        <v>0.95588235294117652</v>
      </c>
      <c r="J21" s="950"/>
      <c r="K21" s="400"/>
      <c r="L21" s="131"/>
    </row>
    <row r="22" spans="1:12" s="146" customFormat="1" ht="12.75" customHeight="1">
      <c r="A22" s="445"/>
      <c r="B22" s="396"/>
      <c r="C22" s="140" t="s">
        <v>207</v>
      </c>
      <c r="D22" s="861" t="s">
        <v>207</v>
      </c>
      <c r="E22" s="889">
        <v>10.5</v>
      </c>
      <c r="F22" s="889">
        <v>21.6</v>
      </c>
      <c r="G22" s="889">
        <v>11.7</v>
      </c>
      <c r="H22" s="889">
        <v>9.1</v>
      </c>
      <c r="I22" s="141">
        <f t="shared" si="0"/>
        <v>0.77777777777777779</v>
      </c>
      <c r="J22" s="951"/>
      <c r="K22" s="402"/>
      <c r="L22" s="145"/>
    </row>
    <row r="23" spans="1:12" s="148" customFormat="1" ht="12.75" customHeight="1">
      <c r="A23" s="403"/>
      <c r="B23" s="403"/>
      <c r="C23" s="140" t="s">
        <v>208</v>
      </c>
      <c r="D23" s="861" t="s">
        <v>208</v>
      </c>
      <c r="E23" s="889">
        <v>12.9</v>
      </c>
      <c r="F23" s="889">
        <v>42</v>
      </c>
      <c r="G23" s="889">
        <v>12</v>
      </c>
      <c r="H23" s="889">
        <v>14.1</v>
      </c>
      <c r="I23" s="141">
        <f t="shared" si="0"/>
        <v>1.175</v>
      </c>
      <c r="J23" s="950"/>
      <c r="K23" s="400"/>
      <c r="L23" s="147"/>
    </row>
    <row r="24" spans="1:12" ht="12.75" customHeight="1">
      <c r="A24" s="396"/>
      <c r="B24" s="396"/>
      <c r="C24" s="140" t="s">
        <v>209</v>
      </c>
      <c r="D24" s="861" t="s">
        <v>209</v>
      </c>
      <c r="E24" s="889">
        <v>5.9</v>
      </c>
      <c r="F24" s="889">
        <v>18.2</v>
      </c>
      <c r="G24" s="889">
        <v>5.9</v>
      </c>
      <c r="H24" s="889">
        <v>6</v>
      </c>
      <c r="I24" s="141">
        <f t="shared" si="0"/>
        <v>1.0169491525423728</v>
      </c>
      <c r="J24" s="950"/>
      <c r="K24" s="400"/>
      <c r="L24" s="131"/>
    </row>
    <row r="25" spans="1:12" ht="12.75" customHeight="1">
      <c r="A25" s="396"/>
      <c r="B25" s="396"/>
      <c r="C25" s="140" t="s">
        <v>210</v>
      </c>
      <c r="D25" s="861" t="s">
        <v>210</v>
      </c>
      <c r="E25" s="889">
        <v>5.8</v>
      </c>
      <c r="F25" s="889">
        <v>13.2</v>
      </c>
      <c r="G25" s="889">
        <v>6</v>
      </c>
      <c r="H25" s="889">
        <v>5.4</v>
      </c>
      <c r="I25" s="141">
        <f t="shared" si="0"/>
        <v>0.9</v>
      </c>
      <c r="J25" s="950"/>
      <c r="K25" s="400"/>
      <c r="L25" s="131"/>
    </row>
    <row r="26" spans="1:12" s="150" customFormat="1" ht="12.75" customHeight="1">
      <c r="A26" s="404"/>
      <c r="B26" s="404"/>
      <c r="C26" s="138" t="s">
        <v>73</v>
      </c>
      <c r="D26" s="952" t="s">
        <v>73</v>
      </c>
      <c r="E26" s="953">
        <v>13.4</v>
      </c>
      <c r="F26" s="953">
        <v>34.5</v>
      </c>
      <c r="G26" s="953">
        <v>13.2</v>
      </c>
      <c r="H26" s="953">
        <v>13.7</v>
      </c>
      <c r="I26" s="954">
        <f t="shared" si="0"/>
        <v>1.0378787878787878</v>
      </c>
      <c r="J26" s="951"/>
      <c r="K26" s="405"/>
      <c r="L26" s="149"/>
    </row>
    <row r="27" spans="1:12" s="152" customFormat="1" ht="12.75" customHeight="1">
      <c r="A27" s="406"/>
      <c r="B27" s="446"/>
      <c r="C27" s="450" t="s">
        <v>211</v>
      </c>
      <c r="D27" s="862" t="s">
        <v>211</v>
      </c>
      <c r="E27" s="890">
        <v>11.4</v>
      </c>
      <c r="F27" s="890">
        <v>23</v>
      </c>
      <c r="G27" s="890">
        <v>11.2</v>
      </c>
      <c r="H27" s="890">
        <v>11.5</v>
      </c>
      <c r="I27" s="955">
        <f t="shared" si="0"/>
        <v>1.0267857142857144</v>
      </c>
      <c r="J27" s="956"/>
      <c r="K27" s="407"/>
      <c r="L27" s="151"/>
    </row>
    <row r="28" spans="1:12" ht="12.75" customHeight="1">
      <c r="A28" s="396"/>
      <c r="B28" s="396"/>
      <c r="C28" s="140" t="s">
        <v>212</v>
      </c>
      <c r="D28" s="861" t="s">
        <v>212</v>
      </c>
      <c r="E28" s="889">
        <v>10.8</v>
      </c>
      <c r="F28" s="889">
        <v>21.6</v>
      </c>
      <c r="G28" s="889">
        <v>11.6</v>
      </c>
      <c r="H28" s="889">
        <v>9.9</v>
      </c>
      <c r="I28" s="141">
        <f t="shared" si="0"/>
        <v>0.85344827586206906</v>
      </c>
      <c r="J28" s="950"/>
      <c r="K28" s="400"/>
      <c r="L28" s="131"/>
    </row>
    <row r="29" spans="1:12" ht="12.75" customHeight="1">
      <c r="A29" s="396"/>
      <c r="B29" s="396"/>
      <c r="C29" s="140" t="s">
        <v>213</v>
      </c>
      <c r="D29" s="861" t="s">
        <v>213</v>
      </c>
      <c r="E29" s="889">
        <v>6.4</v>
      </c>
      <c r="F29" s="889">
        <v>11</v>
      </c>
      <c r="G29" s="889">
        <v>6.2</v>
      </c>
      <c r="H29" s="889">
        <v>6.6</v>
      </c>
      <c r="I29" s="141">
        <f t="shared" si="0"/>
        <v>1.064516129032258</v>
      </c>
      <c r="J29" s="950"/>
      <c r="K29" s="400"/>
      <c r="L29" s="131"/>
    </row>
    <row r="30" spans="1:12" ht="12.75" customHeight="1">
      <c r="A30" s="396"/>
      <c r="B30" s="396"/>
      <c r="C30" s="140" t="s">
        <v>380</v>
      </c>
      <c r="D30" s="861" t="s">
        <v>413</v>
      </c>
      <c r="E30" s="889">
        <v>7.3</v>
      </c>
      <c r="F30" s="889">
        <v>18.899999999999999</v>
      </c>
      <c r="G30" s="889">
        <v>7.3</v>
      </c>
      <c r="H30" s="889">
        <v>7.3</v>
      </c>
      <c r="I30" s="141">
        <f t="shared" si="0"/>
        <v>1</v>
      </c>
      <c r="J30" s="950"/>
      <c r="K30" s="400"/>
      <c r="L30" s="131"/>
    </row>
    <row r="31" spans="1:12" ht="12.75" customHeight="1">
      <c r="A31" s="396"/>
      <c r="B31" s="396"/>
      <c r="C31" s="140" t="s">
        <v>366</v>
      </c>
      <c r="D31" s="861" t="s">
        <v>414</v>
      </c>
      <c r="E31" s="889" t="s">
        <v>658</v>
      </c>
      <c r="F31" s="889" t="s">
        <v>658</v>
      </c>
      <c r="G31" s="889" t="s">
        <v>658</v>
      </c>
      <c r="H31" s="889" t="s">
        <v>658</v>
      </c>
      <c r="I31" s="141" t="s">
        <v>658</v>
      </c>
      <c r="J31" s="950"/>
      <c r="K31" s="400"/>
      <c r="L31" s="131"/>
    </row>
    <row r="32" spans="1:12" ht="12.75" customHeight="1">
      <c r="A32" s="396"/>
      <c r="B32" s="396"/>
      <c r="C32" s="140" t="s">
        <v>246</v>
      </c>
      <c r="D32" s="861" t="s">
        <v>419</v>
      </c>
      <c r="E32" s="889">
        <v>9.4</v>
      </c>
      <c r="F32" s="889">
        <v>16.5</v>
      </c>
      <c r="G32" s="889">
        <v>11.2</v>
      </c>
      <c r="H32" s="889">
        <v>7.8</v>
      </c>
      <c r="I32" s="141">
        <f t="shared" si="0"/>
        <v>0.69642857142857151</v>
      </c>
      <c r="J32" s="950"/>
      <c r="K32" s="400"/>
      <c r="L32" s="131"/>
    </row>
    <row r="33" spans="1:12" s="155" customFormat="1" ht="12.75" customHeight="1">
      <c r="A33" s="447"/>
      <c r="B33" s="396"/>
      <c r="C33" s="140" t="s">
        <v>214</v>
      </c>
      <c r="D33" s="861" t="s">
        <v>214</v>
      </c>
      <c r="E33" s="889">
        <v>8</v>
      </c>
      <c r="F33" s="889">
        <v>22.6</v>
      </c>
      <c r="G33" s="889">
        <v>7.4</v>
      </c>
      <c r="H33" s="889">
        <v>8.6999999999999993</v>
      </c>
      <c r="I33" s="141">
        <f t="shared" si="0"/>
        <v>1.1756756756756754</v>
      </c>
      <c r="J33" s="950"/>
      <c r="K33" s="408"/>
      <c r="L33" s="153"/>
    </row>
    <row r="34" spans="1:12" ht="12.75" customHeight="1">
      <c r="A34" s="396"/>
      <c r="B34" s="396"/>
      <c r="C34" s="140" t="s">
        <v>379</v>
      </c>
      <c r="D34" s="861" t="s">
        <v>412</v>
      </c>
      <c r="E34" s="889">
        <v>5.9</v>
      </c>
      <c r="F34" s="889">
        <v>16.7</v>
      </c>
      <c r="G34" s="889">
        <v>6.1</v>
      </c>
      <c r="H34" s="889">
        <v>5.5</v>
      </c>
      <c r="I34" s="141">
        <f t="shared" si="0"/>
        <v>0.90163934426229508</v>
      </c>
      <c r="J34" s="950"/>
      <c r="K34" s="400"/>
      <c r="L34" s="131"/>
    </row>
    <row r="35" spans="1:12" ht="12.75" customHeight="1">
      <c r="A35" s="396"/>
      <c r="B35" s="396"/>
      <c r="C35" s="140" t="s">
        <v>215</v>
      </c>
      <c r="D35" s="861" t="s">
        <v>215</v>
      </c>
      <c r="E35" s="889">
        <v>5.8</v>
      </c>
      <c r="F35" s="889">
        <v>14.3</v>
      </c>
      <c r="G35" s="889">
        <v>5</v>
      </c>
      <c r="H35" s="889">
        <v>6.8</v>
      </c>
      <c r="I35" s="141">
        <f t="shared" si="0"/>
        <v>1.3599999999999999</v>
      </c>
      <c r="J35" s="950"/>
      <c r="K35" s="400"/>
      <c r="L35" s="131"/>
    </row>
    <row r="36" spans="1:12" s="146" customFormat="1" ht="12.75" customHeight="1">
      <c r="A36" s="445"/>
      <c r="B36" s="396"/>
      <c r="C36" s="140" t="s">
        <v>415</v>
      </c>
      <c r="D36" s="861" t="s">
        <v>415</v>
      </c>
      <c r="E36" s="889">
        <v>6.4</v>
      </c>
      <c r="F36" s="889" t="s">
        <v>658</v>
      </c>
      <c r="G36" s="889">
        <v>6.7</v>
      </c>
      <c r="H36" s="889">
        <v>6</v>
      </c>
      <c r="I36" s="141">
        <f t="shared" si="0"/>
        <v>0.89552238805970152</v>
      </c>
      <c r="J36" s="951"/>
      <c r="K36" s="402"/>
      <c r="L36" s="145"/>
    </row>
    <row r="37" spans="1:12" ht="12.75" customHeight="1">
      <c r="A37" s="396"/>
      <c r="B37" s="396"/>
      <c r="C37" s="140" t="s">
        <v>216</v>
      </c>
      <c r="D37" s="861" t="s">
        <v>216</v>
      </c>
      <c r="E37" s="889">
        <v>7.6</v>
      </c>
      <c r="F37" s="889">
        <v>21.8</v>
      </c>
      <c r="G37" s="889">
        <v>7.9</v>
      </c>
      <c r="H37" s="889">
        <v>7.2</v>
      </c>
      <c r="I37" s="141">
        <f t="shared" si="0"/>
        <v>0.91139240506329111</v>
      </c>
      <c r="J37" s="950"/>
      <c r="K37" s="400"/>
      <c r="L37" s="131"/>
    </row>
    <row r="38" spans="1:12" s="152" customFormat="1" ht="12.75" customHeight="1">
      <c r="A38" s="406"/>
      <c r="B38" s="448"/>
      <c r="C38" s="450" t="s">
        <v>217</v>
      </c>
      <c r="D38" s="862" t="s">
        <v>420</v>
      </c>
      <c r="E38" s="890">
        <v>9.9</v>
      </c>
      <c r="F38" s="890">
        <v>21.4</v>
      </c>
      <c r="G38" s="890">
        <v>9.8000000000000007</v>
      </c>
      <c r="H38" s="890">
        <v>10</v>
      </c>
      <c r="I38" s="955">
        <f t="shared" si="0"/>
        <v>1.0204081632653061</v>
      </c>
      <c r="J38" s="956"/>
      <c r="K38" s="407"/>
      <c r="L38" s="151"/>
    </row>
    <row r="39" spans="1:12" ht="23.25" customHeight="1">
      <c r="A39" s="396"/>
      <c r="B39" s="396"/>
      <c r="C39" s="140" t="s">
        <v>441</v>
      </c>
      <c r="D39" s="863" t="s">
        <v>441</v>
      </c>
      <c r="E39" s="889">
        <v>5.6</v>
      </c>
      <c r="F39" s="889">
        <v>12.4</v>
      </c>
      <c r="G39" s="889">
        <v>5.8</v>
      </c>
      <c r="H39" s="889">
        <v>5.3</v>
      </c>
      <c r="I39" s="141">
        <f t="shared" si="0"/>
        <v>0.91379310344827591</v>
      </c>
      <c r="J39" s="950"/>
      <c r="K39" s="400"/>
      <c r="L39" s="131"/>
    </row>
    <row r="40" spans="1:12" s="161" customFormat="1" ht="12" customHeight="1">
      <c r="A40" s="449"/>
      <c r="B40" s="396"/>
      <c r="C40" s="156"/>
      <c r="D40" s="157"/>
      <c r="E40" s="158"/>
      <c r="F40" s="158"/>
      <c r="G40" s="159"/>
      <c r="H40" s="159"/>
      <c r="I40" s="159"/>
      <c r="J40" s="159"/>
      <c r="K40" s="409"/>
      <c r="L40" s="160"/>
    </row>
    <row r="41" spans="1:12" ht="17.25" customHeight="1">
      <c r="A41" s="396"/>
      <c r="B41" s="396"/>
      <c r="C41" s="985"/>
      <c r="D41" s="985"/>
      <c r="E41" s="986"/>
      <c r="F41" s="1729"/>
      <c r="G41" s="1729"/>
      <c r="H41" s="1729"/>
      <c r="I41" s="1729"/>
      <c r="J41" s="1729"/>
      <c r="K41" s="410"/>
      <c r="L41" s="129"/>
    </row>
    <row r="42" spans="1:12" ht="17.25" customHeight="1">
      <c r="A42" s="396"/>
      <c r="B42" s="396"/>
      <c r="C42" s="985"/>
      <c r="D42" s="1737" t="s">
        <v>569</v>
      </c>
      <c r="E42" s="1737"/>
      <c r="F42" s="1737"/>
      <c r="G42" s="987"/>
      <c r="H42" s="987"/>
      <c r="I42" s="1729"/>
      <c r="J42" s="1729"/>
      <c r="K42" s="410"/>
      <c r="L42" s="129"/>
    </row>
    <row r="43" spans="1:12" ht="17.25" customHeight="1">
      <c r="A43" s="396"/>
      <c r="B43" s="396"/>
      <c r="C43" s="985"/>
      <c r="D43" s="1737"/>
      <c r="E43" s="1737"/>
      <c r="F43" s="1737"/>
      <c r="G43" s="987"/>
      <c r="H43" s="987"/>
      <c r="I43" s="1729"/>
      <c r="J43" s="1729"/>
      <c r="K43" s="410"/>
      <c r="L43" s="129"/>
    </row>
    <row r="44" spans="1:12" ht="17.25" customHeight="1">
      <c r="A44" s="396"/>
      <c r="B44" s="396"/>
      <c r="C44" s="985"/>
      <c r="D44" s="1737" t="s">
        <v>570</v>
      </c>
      <c r="E44" s="1737"/>
      <c r="F44" s="1737"/>
      <c r="G44" s="987"/>
      <c r="H44" s="987"/>
      <c r="I44" s="1729"/>
      <c r="J44" s="1729"/>
      <c r="K44" s="410"/>
      <c r="L44" s="129"/>
    </row>
    <row r="45" spans="1:12" ht="17.25" customHeight="1">
      <c r="A45" s="396"/>
      <c r="B45" s="396"/>
      <c r="C45" s="985"/>
      <c r="D45" s="1737"/>
      <c r="E45" s="1737"/>
      <c r="F45" s="1737"/>
      <c r="G45" s="987"/>
      <c r="H45" s="987"/>
      <c r="I45" s="1729"/>
      <c r="J45" s="1729"/>
      <c r="K45" s="410"/>
      <c r="L45" s="129"/>
    </row>
    <row r="46" spans="1:12" ht="17.25" customHeight="1">
      <c r="A46" s="396"/>
      <c r="B46" s="396"/>
      <c r="C46" s="985"/>
      <c r="D46" s="1737"/>
      <c r="E46" s="1737"/>
      <c r="F46" s="1737"/>
      <c r="G46" s="987"/>
      <c r="H46" s="987"/>
      <c r="I46" s="1729"/>
      <c r="J46" s="1729"/>
      <c r="K46" s="410"/>
      <c r="L46" s="129"/>
    </row>
    <row r="47" spans="1:12" ht="17.25" customHeight="1">
      <c r="A47" s="396"/>
      <c r="B47" s="396"/>
      <c r="C47" s="985"/>
      <c r="D47" s="1737" t="s">
        <v>567</v>
      </c>
      <c r="E47" s="1737"/>
      <c r="F47" s="1737"/>
      <c r="G47" s="987"/>
      <c r="H47" s="987"/>
      <c r="I47" s="1729"/>
      <c r="J47" s="1729"/>
      <c r="K47" s="410"/>
      <c r="L47" s="129"/>
    </row>
    <row r="48" spans="1:12" ht="17.25" customHeight="1">
      <c r="A48" s="396"/>
      <c r="B48" s="396"/>
      <c r="C48" s="985"/>
      <c r="D48" s="1737"/>
      <c r="E48" s="1737"/>
      <c r="F48" s="1737"/>
      <c r="G48" s="987"/>
      <c r="H48" s="987"/>
      <c r="I48" s="1729"/>
      <c r="J48" s="1729"/>
      <c r="K48" s="410"/>
      <c r="L48" s="129"/>
    </row>
    <row r="49" spans="1:12" ht="17.25" customHeight="1">
      <c r="A49" s="396"/>
      <c r="B49" s="396"/>
      <c r="C49" s="985"/>
      <c r="D49" s="1737"/>
      <c r="E49" s="1737"/>
      <c r="F49" s="1737"/>
      <c r="G49" s="987"/>
      <c r="H49" s="987"/>
      <c r="I49" s="1729"/>
      <c r="J49" s="1729"/>
      <c r="K49" s="410"/>
      <c r="L49" s="129"/>
    </row>
    <row r="50" spans="1:12" ht="17.25" customHeight="1">
      <c r="A50" s="396"/>
      <c r="B50" s="396"/>
      <c r="C50" s="985"/>
      <c r="D50" s="1737" t="s">
        <v>565</v>
      </c>
      <c r="E50" s="1737"/>
      <c r="F50" s="1737"/>
      <c r="G50" s="987"/>
      <c r="H50" s="987"/>
      <c r="I50" s="1729"/>
      <c r="J50" s="1729"/>
      <c r="K50" s="410"/>
      <c r="L50" s="129"/>
    </row>
    <row r="51" spans="1:12" ht="17.25" customHeight="1">
      <c r="A51" s="396"/>
      <c r="B51" s="396"/>
      <c r="C51" s="985"/>
      <c r="D51" s="1737"/>
      <c r="E51" s="1737"/>
      <c r="F51" s="1737"/>
      <c r="G51" s="987"/>
      <c r="H51" s="987"/>
      <c r="I51" s="1729"/>
      <c r="J51" s="1729"/>
      <c r="K51" s="410"/>
      <c r="L51" s="129"/>
    </row>
    <row r="52" spans="1:12" ht="17.25" customHeight="1">
      <c r="A52" s="396"/>
      <c r="B52" s="396"/>
      <c r="C52" s="985"/>
      <c r="D52" s="1737"/>
      <c r="E52" s="1737"/>
      <c r="F52" s="1737"/>
      <c r="G52" s="987"/>
      <c r="H52" s="987"/>
      <c r="I52" s="1729"/>
      <c r="J52" s="1729"/>
      <c r="K52" s="410"/>
      <c r="L52" s="129"/>
    </row>
    <row r="53" spans="1:12" s="155" customFormat="1" ht="17.25" customHeight="1">
      <c r="A53" s="447"/>
      <c r="B53" s="396"/>
      <c r="C53" s="985"/>
      <c r="D53" s="1736" t="s">
        <v>566</v>
      </c>
      <c r="E53" s="1737"/>
      <c r="F53" s="1737"/>
      <c r="G53" s="987"/>
      <c r="H53" s="987"/>
      <c r="I53" s="1729"/>
      <c r="J53" s="1729"/>
      <c r="K53" s="411"/>
      <c r="L53" s="154"/>
    </row>
    <row r="54" spans="1:12" ht="17.25" customHeight="1">
      <c r="A54" s="396"/>
      <c r="B54" s="396"/>
      <c r="C54" s="985"/>
      <c r="D54" s="1737"/>
      <c r="E54" s="1737"/>
      <c r="F54" s="1737"/>
      <c r="G54" s="987"/>
      <c r="H54" s="987"/>
      <c r="I54" s="1729"/>
      <c r="J54" s="1729"/>
      <c r="K54" s="410"/>
      <c r="L54" s="129"/>
    </row>
    <row r="55" spans="1:12" ht="17.25" customHeight="1">
      <c r="A55" s="396"/>
      <c r="B55" s="396"/>
      <c r="C55" s="985"/>
      <c r="D55" s="1737"/>
      <c r="E55" s="1737"/>
      <c r="F55" s="1737"/>
      <c r="G55" s="987"/>
      <c r="H55" s="987"/>
      <c r="I55" s="1729"/>
      <c r="J55" s="1729"/>
      <c r="K55" s="410"/>
      <c r="L55" s="129"/>
    </row>
    <row r="56" spans="1:12" ht="5.25" customHeight="1">
      <c r="A56" s="396"/>
      <c r="B56" s="396"/>
      <c r="C56" s="985"/>
      <c r="D56" s="987"/>
      <c r="E56" s="987"/>
      <c r="F56" s="987"/>
      <c r="G56" s="987"/>
      <c r="H56" s="987"/>
      <c r="I56" s="1729"/>
      <c r="J56" s="1729"/>
      <c r="K56" s="410"/>
      <c r="L56" s="129"/>
    </row>
    <row r="57" spans="1:12" ht="18.75" customHeight="1">
      <c r="A57" s="396"/>
      <c r="B57" s="396"/>
      <c r="C57" s="985"/>
      <c r="D57" s="985"/>
      <c r="E57" s="986"/>
      <c r="F57" s="1729"/>
      <c r="G57" s="1729"/>
      <c r="H57" s="1729"/>
      <c r="I57" s="1729"/>
      <c r="J57" s="1729"/>
      <c r="K57" s="410"/>
      <c r="L57" s="129"/>
    </row>
    <row r="58" spans="1:12" ht="18.75" customHeight="1">
      <c r="A58" s="396"/>
      <c r="B58" s="396"/>
      <c r="C58" s="1730" t="s">
        <v>568</v>
      </c>
      <c r="D58" s="1730"/>
      <c r="E58" s="1730"/>
      <c r="F58" s="1730"/>
      <c r="G58" s="1730"/>
      <c r="H58" s="1730"/>
      <c r="I58" s="1730"/>
      <c r="J58" s="1730"/>
      <c r="K58" s="926"/>
      <c r="L58" s="129"/>
    </row>
    <row r="59" spans="1:12" ht="11.25" customHeight="1">
      <c r="A59" s="396"/>
      <c r="B59" s="396"/>
      <c r="C59" s="1731" t="s">
        <v>659</v>
      </c>
      <c r="D59" s="1730"/>
      <c r="E59" s="1730"/>
      <c r="F59" s="1730"/>
      <c r="G59" s="1730"/>
      <c r="H59" s="1730"/>
      <c r="I59" s="1730"/>
      <c r="J59" s="1730"/>
      <c r="K59" s="1732"/>
      <c r="L59" s="129"/>
    </row>
    <row r="60" spans="1:12" ht="13.5" customHeight="1">
      <c r="A60" s="396"/>
      <c r="B60" s="396"/>
      <c r="C60" s="1733"/>
      <c r="D60" s="1734"/>
      <c r="E60" s="1734"/>
      <c r="F60" s="162"/>
      <c r="G60" s="163"/>
      <c r="H60" s="163"/>
      <c r="I60" s="1735">
        <v>42036</v>
      </c>
      <c r="J60" s="1735"/>
      <c r="K60" s="543">
        <v>21</v>
      </c>
      <c r="L60" s="129"/>
    </row>
    <row r="64" spans="1:12" ht="8.25" customHeight="1"/>
    <row r="66" spans="11:11" ht="9" customHeight="1"/>
    <row r="67" spans="11:11" ht="8.25" customHeight="1">
      <c r="K67" s="164"/>
    </row>
    <row r="68" spans="11:11" ht="9.75" customHeight="1"/>
  </sheetData>
  <mergeCells count="30">
    <mergeCell ref="I52:J52"/>
    <mergeCell ref="I53:J53"/>
    <mergeCell ref="I54:J54"/>
    <mergeCell ref="C4:J4"/>
    <mergeCell ref="C7:D7"/>
    <mergeCell ref="F41:H41"/>
    <mergeCell ref="I41:J41"/>
    <mergeCell ref="I42:J42"/>
    <mergeCell ref="D42:F43"/>
    <mergeCell ref="D47:F49"/>
    <mergeCell ref="D44:F46"/>
    <mergeCell ref="D50:F52"/>
    <mergeCell ref="I43:J43"/>
    <mergeCell ref="I44:J44"/>
    <mergeCell ref="I45:J45"/>
    <mergeCell ref="I46:J46"/>
    <mergeCell ref="C58:J58"/>
    <mergeCell ref="C59:K59"/>
    <mergeCell ref="C60:E60"/>
    <mergeCell ref="I60:J60"/>
    <mergeCell ref="I55:J55"/>
    <mergeCell ref="I56:J56"/>
    <mergeCell ref="F57:H57"/>
    <mergeCell ref="I57:J57"/>
    <mergeCell ref="D53:F55"/>
    <mergeCell ref="I47:J47"/>
    <mergeCell ref="I48:J48"/>
    <mergeCell ref="I49:J49"/>
    <mergeCell ref="I50:J50"/>
    <mergeCell ref="I51:J51"/>
  </mergeCells>
  <conditionalFormatting sqref="F9:F39">
    <cfRule type="top10" dxfId="4" priority="5" bottom="1" rank="1"/>
    <cfRule type="top10" dxfId="3" priority="6" rank="1"/>
  </conditionalFormatting>
  <conditionalFormatting sqref="E9:E38">
    <cfRule type="top10" dxfId="2" priority="3" bottom="1" rank="3"/>
    <cfRule type="top10" dxfId="1" priority="4" rank="2"/>
  </conditionalFormatting>
  <conditionalFormatting sqref="I9:I25">
    <cfRule type="top10" dxfId="0" priority="2"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2"/>
      <c r="C1" s="262"/>
      <c r="D1" s="262"/>
      <c r="E1" s="261"/>
      <c r="F1" s="1490" t="s">
        <v>43</v>
      </c>
      <c r="G1" s="1490"/>
      <c r="H1" s="1490"/>
      <c r="I1" s="8"/>
      <c r="J1" s="8"/>
      <c r="K1" s="8"/>
      <c r="L1" s="8"/>
      <c r="M1" s="8"/>
      <c r="N1" s="8"/>
      <c r="O1" s="8"/>
    </row>
    <row r="2" spans="1:17" ht="13.5" customHeight="1">
      <c r="A2" s="4"/>
      <c r="B2" s="268"/>
      <c r="C2" s="1496"/>
      <c r="D2" s="1496"/>
      <c r="E2" s="1496"/>
      <c r="F2" s="1496"/>
      <c r="G2" s="1496"/>
      <c r="H2" s="8"/>
      <c r="I2" s="8"/>
      <c r="J2" s="8"/>
      <c r="K2" s="8"/>
      <c r="L2" s="8"/>
      <c r="M2" s="8"/>
      <c r="N2" s="8"/>
      <c r="O2" s="8"/>
    </row>
    <row r="3" spans="1:17">
      <c r="A3" s="4"/>
      <c r="B3" s="269"/>
      <c r="C3" s="1496"/>
      <c r="D3" s="1496"/>
      <c r="E3" s="1496"/>
      <c r="F3" s="1496"/>
      <c r="G3" s="1496"/>
      <c r="H3" s="1"/>
      <c r="I3" s="8"/>
      <c r="J3" s="8"/>
      <c r="K3" s="8"/>
      <c r="L3" s="8"/>
      <c r="M3" s="8"/>
      <c r="N3" s="8"/>
      <c r="O3" s="4"/>
    </row>
    <row r="4" spans="1:17" ht="12.75" customHeight="1">
      <c r="A4" s="4"/>
      <c r="B4" s="271"/>
      <c r="C4" s="1488" t="s">
        <v>48</v>
      </c>
      <c r="D4" s="1489"/>
      <c r="E4" s="1489"/>
      <c r="F4" s="1489"/>
      <c r="G4" s="1489"/>
      <c r="H4" s="1489"/>
      <c r="I4" s="8"/>
      <c r="J4" s="8"/>
      <c r="K4" s="8"/>
      <c r="L4" s="8"/>
      <c r="M4" s="22"/>
      <c r="N4" s="8"/>
      <c r="O4" s="4"/>
    </row>
    <row r="5" spans="1:17" s="12" customFormat="1" ht="16.5" customHeight="1">
      <c r="A5" s="11"/>
      <c r="B5" s="270"/>
      <c r="C5" s="1489"/>
      <c r="D5" s="1489"/>
      <c r="E5" s="1489"/>
      <c r="F5" s="1489"/>
      <c r="G5" s="1489"/>
      <c r="H5" s="1489"/>
      <c r="I5" s="8"/>
      <c r="J5" s="8"/>
      <c r="K5" s="8"/>
      <c r="L5" s="8"/>
      <c r="M5" s="22"/>
      <c r="N5" s="8"/>
      <c r="O5" s="11"/>
    </row>
    <row r="6" spans="1:17" ht="11.25" customHeight="1">
      <c r="A6" s="4"/>
      <c r="B6" s="271"/>
      <c r="C6" s="1489"/>
      <c r="D6" s="1489"/>
      <c r="E6" s="1489"/>
      <c r="F6" s="1489"/>
      <c r="G6" s="1489"/>
      <c r="H6" s="1489"/>
      <c r="I6" s="8"/>
      <c r="J6" s="8"/>
      <c r="K6" s="8"/>
      <c r="L6" s="8"/>
      <c r="M6" s="22"/>
      <c r="N6" s="8"/>
      <c r="O6" s="4"/>
    </row>
    <row r="7" spans="1:17" ht="11.25" customHeight="1">
      <c r="A7" s="4"/>
      <c r="B7" s="271"/>
      <c r="C7" s="1489"/>
      <c r="D7" s="1489"/>
      <c r="E7" s="1489"/>
      <c r="F7" s="1489"/>
      <c r="G7" s="1489"/>
      <c r="H7" s="1489"/>
      <c r="I7" s="8"/>
      <c r="J7" s="8"/>
      <c r="K7" s="8"/>
      <c r="L7" s="8"/>
      <c r="M7" s="22"/>
      <c r="N7" s="8"/>
      <c r="O7" s="4"/>
    </row>
    <row r="8" spans="1:17" ht="117" customHeight="1">
      <c r="A8" s="4"/>
      <c r="B8" s="271"/>
      <c r="C8" s="1489"/>
      <c r="D8" s="1489"/>
      <c r="E8" s="1489"/>
      <c r="F8" s="1489"/>
      <c r="G8" s="1489"/>
      <c r="H8" s="1489"/>
      <c r="I8" s="8"/>
      <c r="J8" s="8"/>
      <c r="K8" s="8"/>
      <c r="L8" s="8"/>
      <c r="M8" s="22"/>
      <c r="N8" s="8"/>
      <c r="O8" s="4"/>
    </row>
    <row r="9" spans="1:17" ht="10.5" customHeight="1">
      <c r="A9" s="4"/>
      <c r="B9" s="271"/>
      <c r="C9" s="1489"/>
      <c r="D9" s="1489"/>
      <c r="E9" s="1489"/>
      <c r="F9" s="1489"/>
      <c r="G9" s="1489"/>
      <c r="H9" s="1489"/>
      <c r="I9" s="8"/>
      <c r="J9" s="8"/>
      <c r="K9" s="8"/>
      <c r="L9" s="8"/>
      <c r="M9" s="22"/>
      <c r="N9" s="5"/>
      <c r="O9" s="4"/>
    </row>
    <row r="10" spans="1:17" ht="11.25" customHeight="1">
      <c r="A10" s="4"/>
      <c r="B10" s="271"/>
      <c r="C10" s="1489"/>
      <c r="D10" s="1489"/>
      <c r="E10" s="1489"/>
      <c r="F10" s="1489"/>
      <c r="G10" s="1489"/>
      <c r="H10" s="1489"/>
      <c r="I10" s="8"/>
      <c r="J10" s="8"/>
      <c r="K10" s="8"/>
      <c r="L10" s="8"/>
      <c r="M10" s="22"/>
      <c r="N10" s="5"/>
      <c r="O10" s="4"/>
      <c r="Q10" s="7"/>
    </row>
    <row r="11" spans="1:17" ht="3.75" customHeight="1">
      <c r="A11" s="4"/>
      <c r="B11" s="271"/>
      <c r="C11" s="1489"/>
      <c r="D11" s="1489"/>
      <c r="E11" s="1489"/>
      <c r="F11" s="1489"/>
      <c r="G11" s="1489"/>
      <c r="H11" s="1489"/>
      <c r="I11" s="8"/>
      <c r="J11" s="8"/>
      <c r="K11" s="8"/>
      <c r="L11" s="8"/>
      <c r="M11" s="22"/>
      <c r="N11" s="5"/>
      <c r="O11" s="4"/>
    </row>
    <row r="12" spans="1:17" ht="11.25" customHeight="1">
      <c r="A12" s="4"/>
      <c r="B12" s="271"/>
      <c r="C12" s="1489"/>
      <c r="D12" s="1489"/>
      <c r="E12" s="1489"/>
      <c r="F12" s="1489"/>
      <c r="G12" s="1489"/>
      <c r="H12" s="1489"/>
      <c r="I12" s="8"/>
      <c r="J12" s="8"/>
      <c r="K12" s="8"/>
      <c r="L12" s="8"/>
      <c r="M12" s="22"/>
      <c r="N12" s="5"/>
      <c r="O12" s="4"/>
    </row>
    <row r="13" spans="1:17" ht="11.25" customHeight="1">
      <c r="A13" s="4"/>
      <c r="B13" s="271"/>
      <c r="C13" s="1489"/>
      <c r="D13" s="1489"/>
      <c r="E13" s="1489"/>
      <c r="F13" s="1489"/>
      <c r="G13" s="1489"/>
      <c r="H13" s="1489"/>
      <c r="I13" s="8"/>
      <c r="J13" s="8"/>
      <c r="K13" s="8"/>
      <c r="L13" s="8"/>
      <c r="M13" s="22"/>
      <c r="N13" s="5"/>
      <c r="O13" s="4"/>
    </row>
    <row r="14" spans="1:17" ht="15.75" customHeight="1">
      <c r="A14" s="4"/>
      <c r="B14" s="271"/>
      <c r="C14" s="1489"/>
      <c r="D14" s="1489"/>
      <c r="E14" s="1489"/>
      <c r="F14" s="1489"/>
      <c r="G14" s="1489"/>
      <c r="H14" s="1489"/>
      <c r="I14" s="8"/>
      <c r="J14" s="8"/>
      <c r="K14" s="8"/>
      <c r="L14" s="8"/>
      <c r="M14" s="22"/>
      <c r="N14" s="5"/>
      <c r="O14" s="4"/>
    </row>
    <row r="15" spans="1:17" ht="22.5" customHeight="1">
      <c r="A15" s="4"/>
      <c r="B15" s="271"/>
      <c r="C15" s="1489"/>
      <c r="D15" s="1489"/>
      <c r="E15" s="1489"/>
      <c r="F15" s="1489"/>
      <c r="G15" s="1489"/>
      <c r="H15" s="1489"/>
      <c r="I15" s="8"/>
      <c r="J15" s="8"/>
      <c r="K15" s="8"/>
      <c r="L15" s="8"/>
      <c r="M15" s="22"/>
      <c r="N15" s="5"/>
      <c r="O15" s="4"/>
    </row>
    <row r="16" spans="1:17" ht="11.25" customHeight="1">
      <c r="A16" s="4"/>
      <c r="B16" s="271"/>
      <c r="C16" s="1489"/>
      <c r="D16" s="1489"/>
      <c r="E16" s="1489"/>
      <c r="F16" s="1489"/>
      <c r="G16" s="1489"/>
      <c r="H16" s="1489"/>
      <c r="I16" s="8"/>
      <c r="J16" s="8"/>
      <c r="K16" s="8"/>
      <c r="L16" s="8"/>
      <c r="M16" s="22"/>
      <c r="N16" s="5"/>
      <c r="O16" s="4"/>
    </row>
    <row r="17" spans="1:18" ht="11.25" customHeight="1">
      <c r="A17" s="4"/>
      <c r="B17" s="271"/>
      <c r="C17" s="1489"/>
      <c r="D17" s="1489"/>
      <c r="E17" s="1489"/>
      <c r="F17" s="1489"/>
      <c r="G17" s="1489"/>
      <c r="H17" s="1489"/>
      <c r="I17" s="8"/>
      <c r="J17" s="8"/>
      <c r="K17" s="8"/>
      <c r="L17" s="8"/>
      <c r="M17" s="22"/>
      <c r="N17" s="5"/>
      <c r="O17" s="4"/>
    </row>
    <row r="18" spans="1:18" ht="11.25" customHeight="1">
      <c r="A18" s="4"/>
      <c r="B18" s="271"/>
      <c r="C18" s="1489"/>
      <c r="D18" s="1489"/>
      <c r="E18" s="1489"/>
      <c r="F18" s="1489"/>
      <c r="G18" s="1489"/>
      <c r="H18" s="1489"/>
      <c r="I18" s="10"/>
      <c r="J18" s="10"/>
      <c r="K18" s="10"/>
      <c r="L18" s="10"/>
      <c r="M18" s="10"/>
      <c r="N18" s="5"/>
      <c r="O18" s="4"/>
    </row>
    <row r="19" spans="1:18" ht="11.25" customHeight="1">
      <c r="A19" s="4"/>
      <c r="B19" s="271"/>
      <c r="C19" s="1489"/>
      <c r="D19" s="1489"/>
      <c r="E19" s="1489"/>
      <c r="F19" s="1489"/>
      <c r="G19" s="1489"/>
      <c r="H19" s="1489"/>
      <c r="I19" s="23"/>
      <c r="J19" s="23"/>
      <c r="K19" s="23"/>
      <c r="L19" s="23"/>
      <c r="M19" s="23"/>
      <c r="N19" s="5"/>
      <c r="O19" s="4"/>
    </row>
    <row r="20" spans="1:18" ht="11.25" customHeight="1">
      <c r="A20" s="4"/>
      <c r="B20" s="271"/>
      <c r="C20" s="1489"/>
      <c r="D20" s="1489"/>
      <c r="E20" s="1489"/>
      <c r="F20" s="1489"/>
      <c r="G20" s="1489"/>
      <c r="H20" s="1489"/>
      <c r="I20" s="16"/>
      <c r="J20" s="16"/>
      <c r="K20" s="16"/>
      <c r="L20" s="16"/>
      <c r="M20" s="16"/>
      <c r="N20" s="5"/>
      <c r="O20" s="4"/>
    </row>
    <row r="21" spans="1:18" ht="11.25" customHeight="1">
      <c r="A21" s="4"/>
      <c r="B21" s="271"/>
      <c r="C21" s="1489"/>
      <c r="D21" s="1489"/>
      <c r="E21" s="1489"/>
      <c r="F21" s="1489"/>
      <c r="G21" s="1489"/>
      <c r="H21" s="1489"/>
      <c r="I21" s="16"/>
      <c r="J21" s="16"/>
      <c r="K21" s="16"/>
      <c r="L21" s="16"/>
      <c r="M21" s="16"/>
      <c r="N21" s="5"/>
      <c r="O21" s="4"/>
    </row>
    <row r="22" spans="1:18" ht="12" customHeight="1">
      <c r="A22" s="4"/>
      <c r="B22" s="271"/>
      <c r="C22" s="35"/>
      <c r="D22" s="35"/>
      <c r="E22" s="35"/>
      <c r="F22" s="35"/>
      <c r="G22" s="35"/>
      <c r="H22" s="35"/>
      <c r="I22" s="18"/>
      <c r="J22" s="18"/>
      <c r="K22" s="18"/>
      <c r="L22" s="18"/>
      <c r="M22" s="18"/>
      <c r="N22" s="5"/>
      <c r="O22" s="4"/>
    </row>
    <row r="23" spans="1:18" ht="27.75" customHeight="1">
      <c r="A23" s="4"/>
      <c r="B23" s="271"/>
      <c r="C23" s="35"/>
      <c r="D23" s="35"/>
      <c r="E23" s="35"/>
      <c r="F23" s="35"/>
      <c r="G23" s="35"/>
      <c r="H23" s="35"/>
      <c r="I23" s="16"/>
      <c r="J23" s="16"/>
      <c r="K23" s="16"/>
      <c r="L23" s="16"/>
      <c r="M23" s="16"/>
      <c r="N23" s="5"/>
      <c r="O23" s="4"/>
    </row>
    <row r="24" spans="1:18" ht="18" customHeight="1">
      <c r="A24" s="4"/>
      <c r="B24" s="271"/>
      <c r="C24" s="14"/>
      <c r="D24" s="18"/>
      <c r="E24" s="20"/>
      <c r="F24" s="18"/>
      <c r="G24" s="15"/>
      <c r="H24" s="18"/>
      <c r="I24" s="18"/>
      <c r="J24" s="18"/>
      <c r="K24" s="18"/>
      <c r="L24" s="18"/>
      <c r="M24" s="18"/>
      <c r="N24" s="5"/>
      <c r="O24" s="4"/>
    </row>
    <row r="25" spans="1:18" ht="18" customHeight="1">
      <c r="A25" s="4"/>
      <c r="B25" s="271"/>
      <c r="C25" s="17"/>
      <c r="D25" s="18"/>
      <c r="E25" s="13"/>
      <c r="F25" s="16"/>
      <c r="G25" s="15"/>
      <c r="H25" s="16"/>
      <c r="I25" s="16"/>
      <c r="J25" s="16"/>
      <c r="K25" s="16"/>
      <c r="L25" s="16"/>
      <c r="M25" s="16"/>
      <c r="N25" s="5"/>
      <c r="O25" s="4"/>
    </row>
    <row r="26" spans="1:18">
      <c r="A26" s="4"/>
      <c r="B26" s="271"/>
      <c r="C26" s="17"/>
      <c r="D26" s="18"/>
      <c r="E26" s="13"/>
      <c r="F26" s="16"/>
      <c r="G26" s="15"/>
      <c r="H26" s="16"/>
      <c r="I26" s="16"/>
      <c r="J26" s="16"/>
      <c r="K26" s="16"/>
      <c r="L26" s="16"/>
      <c r="M26" s="16"/>
      <c r="N26" s="5"/>
      <c r="O26" s="4"/>
    </row>
    <row r="27" spans="1:18" ht="13.5" customHeight="1">
      <c r="A27" s="4"/>
      <c r="B27" s="271"/>
      <c r="C27" s="17"/>
      <c r="D27" s="18"/>
      <c r="E27" s="13"/>
      <c r="F27" s="16"/>
      <c r="G27" s="15"/>
      <c r="H27" s="363"/>
      <c r="I27" s="364" t="s">
        <v>42</v>
      </c>
      <c r="J27" s="365"/>
      <c r="K27" s="365"/>
      <c r="L27" s="366"/>
      <c r="M27" s="366"/>
      <c r="N27" s="5"/>
      <c r="O27" s="4"/>
    </row>
    <row r="28" spans="1:18" ht="10.5" customHeight="1">
      <c r="A28" s="4"/>
      <c r="B28" s="271"/>
      <c r="C28" s="14"/>
      <c r="D28" s="18"/>
      <c r="E28" s="20"/>
      <c r="F28" s="18"/>
      <c r="G28" s="15"/>
      <c r="H28" s="18"/>
      <c r="I28" s="367"/>
      <c r="J28" s="367"/>
      <c r="K28" s="367"/>
      <c r="L28" s="367"/>
      <c r="M28" s="542"/>
      <c r="N28" s="368"/>
      <c r="O28" s="4"/>
    </row>
    <row r="29" spans="1:18" ht="16.5" customHeight="1">
      <c r="A29" s="4"/>
      <c r="B29" s="271"/>
      <c r="C29" s="14"/>
      <c r="D29" s="18"/>
      <c r="E29" s="20"/>
      <c r="F29" s="18"/>
      <c r="G29" s="15"/>
      <c r="H29" s="18"/>
      <c r="I29" s="18" t="s">
        <v>394</v>
      </c>
      <c r="J29" s="18"/>
      <c r="K29" s="18"/>
      <c r="L29" s="18"/>
      <c r="M29" s="542"/>
      <c r="N29" s="369"/>
      <c r="O29" s="4"/>
    </row>
    <row r="30" spans="1:18" ht="10.5" customHeight="1">
      <c r="A30" s="4"/>
      <c r="B30" s="271"/>
      <c r="C30" s="14"/>
      <c r="D30" s="18"/>
      <c r="E30" s="20"/>
      <c r="F30" s="18"/>
      <c r="G30" s="15"/>
      <c r="H30" s="18"/>
      <c r="I30" s="18"/>
      <c r="J30" s="18"/>
      <c r="K30" s="18"/>
      <c r="L30" s="18"/>
      <c r="M30" s="542"/>
      <c r="N30" s="369"/>
      <c r="O30" s="4"/>
      <c r="P30" s="125"/>
      <c r="Q30" s="125"/>
      <c r="R30" s="125"/>
    </row>
    <row r="31" spans="1:18" ht="16.5" customHeight="1">
      <c r="A31" s="4"/>
      <c r="B31" s="271"/>
      <c r="C31" s="17"/>
      <c r="D31" s="18"/>
      <c r="E31" s="13"/>
      <c r="F31" s="16"/>
      <c r="G31" s="15"/>
      <c r="H31" s="16"/>
      <c r="I31" s="1487" t="s">
        <v>46</v>
      </c>
      <c r="J31" s="1487"/>
      <c r="K31" s="1494">
        <f>+capa!H25</f>
        <v>42036</v>
      </c>
      <c r="L31" s="1495"/>
      <c r="M31" s="542"/>
      <c r="N31" s="370"/>
      <c r="O31" s="4"/>
      <c r="P31" s="125"/>
      <c r="Q31" s="125"/>
      <c r="R31" s="125"/>
    </row>
    <row r="32" spans="1:18" ht="10.5" customHeight="1">
      <c r="A32" s="4"/>
      <c r="B32" s="271"/>
      <c r="C32" s="17"/>
      <c r="D32" s="18"/>
      <c r="E32" s="13"/>
      <c r="F32" s="16"/>
      <c r="G32" s="15"/>
      <c r="H32" s="16"/>
      <c r="I32" s="256"/>
      <c r="J32" s="256"/>
      <c r="K32" s="255"/>
      <c r="L32" s="255"/>
      <c r="M32" s="542"/>
      <c r="N32" s="370"/>
      <c r="O32" s="4"/>
      <c r="P32" s="125"/>
      <c r="Q32" s="125"/>
      <c r="R32" s="125"/>
    </row>
    <row r="33" spans="1:18" ht="16.5" customHeight="1">
      <c r="A33" s="4"/>
      <c r="B33" s="271"/>
      <c r="C33" s="14"/>
      <c r="D33" s="18"/>
      <c r="E33" s="20"/>
      <c r="F33" s="18"/>
      <c r="G33" s="15"/>
      <c r="H33" s="18"/>
      <c r="I33" s="1493" t="s">
        <v>266</v>
      </c>
      <c r="J33" s="1491"/>
      <c r="K33" s="1491"/>
      <c r="L33" s="1491"/>
      <c r="M33" s="542"/>
      <c r="N33" s="369"/>
      <c r="O33" s="4"/>
      <c r="P33" s="125"/>
      <c r="Q33" s="125"/>
      <c r="R33" s="125"/>
    </row>
    <row r="34" spans="1:18" ht="14.25" customHeight="1">
      <c r="A34" s="4"/>
      <c r="B34" s="271"/>
      <c r="C34" s="14"/>
      <c r="D34" s="18"/>
      <c r="E34" s="20"/>
      <c r="F34" s="18"/>
      <c r="G34" s="15"/>
      <c r="H34" s="18"/>
      <c r="I34" s="218" t="s">
        <v>267</v>
      </c>
      <c r="J34" s="253"/>
      <c r="K34" s="253"/>
      <c r="L34" s="253"/>
      <c r="M34" s="542"/>
      <c r="N34" s="369"/>
      <c r="O34" s="4"/>
    </row>
    <row r="35" spans="1:18" s="125" customFormat="1" ht="14.25" customHeight="1">
      <c r="A35" s="4"/>
      <c r="B35" s="271"/>
      <c r="C35" s="14"/>
      <c r="D35" s="18"/>
      <c r="E35" s="20"/>
      <c r="F35" s="18"/>
      <c r="G35" s="426"/>
      <c r="H35" s="18"/>
      <c r="I35" s="218" t="s">
        <v>336</v>
      </c>
      <c r="J35" s="425"/>
      <c r="K35" s="425"/>
      <c r="L35" s="425"/>
      <c r="M35" s="542"/>
      <c r="N35" s="369"/>
      <c r="O35" s="4"/>
    </row>
    <row r="36" spans="1:18" ht="20.25" customHeight="1">
      <c r="A36" s="4"/>
      <c r="B36" s="271"/>
      <c r="C36" s="17"/>
      <c r="D36" s="18"/>
      <c r="E36" s="13"/>
      <c r="F36" s="16"/>
      <c r="G36" s="15"/>
      <c r="H36" s="16"/>
      <c r="I36" s="1497" t="s">
        <v>268</v>
      </c>
      <c r="J36" s="1497"/>
      <c r="K36" s="1497"/>
      <c r="L36" s="1497"/>
      <c r="M36" s="542"/>
      <c r="N36" s="370"/>
      <c r="O36" s="4"/>
    </row>
    <row r="37" spans="1:18" ht="12.75" customHeight="1">
      <c r="A37" s="4"/>
      <c r="B37" s="271"/>
      <c r="C37" s="17"/>
      <c r="D37" s="18"/>
      <c r="E37" s="13"/>
      <c r="F37" s="16"/>
      <c r="G37" s="15"/>
      <c r="H37" s="16"/>
      <c r="I37" s="254" t="s">
        <v>269</v>
      </c>
      <c r="J37" s="254"/>
      <c r="K37" s="254"/>
      <c r="L37" s="254"/>
      <c r="M37" s="542"/>
      <c r="N37" s="370"/>
      <c r="O37" s="4"/>
    </row>
    <row r="38" spans="1:18" ht="12.75" customHeight="1">
      <c r="A38" s="4"/>
      <c r="B38" s="271"/>
      <c r="C38" s="17"/>
      <c r="D38" s="18"/>
      <c r="E38" s="13"/>
      <c r="F38" s="16"/>
      <c r="G38" s="15"/>
      <c r="H38" s="16"/>
      <c r="I38" s="1497" t="s">
        <v>304</v>
      </c>
      <c r="J38" s="1497"/>
      <c r="K38" s="1497"/>
      <c r="L38" s="1497"/>
      <c r="M38" s="542"/>
      <c r="N38" s="370"/>
      <c r="O38" s="4"/>
    </row>
    <row r="39" spans="1:18" ht="17.25" customHeight="1">
      <c r="A39" s="4"/>
      <c r="B39" s="271"/>
      <c r="C39" s="14"/>
      <c r="D39" s="18"/>
      <c r="E39" s="20"/>
      <c r="F39" s="18"/>
      <c r="G39" s="15"/>
      <c r="H39" s="18"/>
      <c r="I39" s="1499" t="s">
        <v>435</v>
      </c>
      <c r="J39" s="1497"/>
      <c r="K39" s="1497"/>
      <c r="L39" s="1497"/>
      <c r="M39" s="542"/>
      <c r="N39" s="369"/>
      <c r="O39" s="4"/>
    </row>
    <row r="40" spans="1:18" ht="15" customHeight="1">
      <c r="A40" s="4"/>
      <c r="B40" s="271"/>
      <c r="C40" s="17"/>
      <c r="D40" s="18"/>
      <c r="E40" s="13"/>
      <c r="F40" s="16"/>
      <c r="G40" s="15"/>
      <c r="H40" s="16"/>
      <c r="I40" s="1499" t="s">
        <v>303</v>
      </c>
      <c r="J40" s="1497"/>
      <c r="K40" s="1497"/>
      <c r="L40" s="1497"/>
      <c r="M40" s="542"/>
      <c r="N40" s="370"/>
      <c r="O40" s="4"/>
    </row>
    <row r="41" spans="1:18" ht="10.5" customHeight="1">
      <c r="A41" s="4"/>
      <c r="B41" s="271"/>
      <c r="C41" s="17"/>
      <c r="D41" s="18"/>
      <c r="E41" s="13"/>
      <c r="F41" s="16"/>
      <c r="G41" s="15"/>
      <c r="H41" s="16"/>
      <c r="I41" s="254"/>
      <c r="J41" s="254"/>
      <c r="K41" s="254"/>
      <c r="L41" s="254"/>
      <c r="M41" s="542"/>
      <c r="N41" s="370"/>
      <c r="O41" s="4"/>
    </row>
    <row r="42" spans="1:18" ht="16.5" customHeight="1">
      <c r="A42" s="4"/>
      <c r="B42" s="271"/>
      <c r="C42" s="17"/>
      <c r="D42" s="18"/>
      <c r="E42" s="13"/>
      <c r="F42" s="16"/>
      <c r="G42" s="15"/>
      <c r="H42" s="16"/>
      <c r="I42" s="1492" t="s">
        <v>51</v>
      </c>
      <c r="J42" s="1487"/>
      <c r="K42" s="1487"/>
      <c r="L42" s="1487"/>
      <c r="M42" s="542"/>
      <c r="N42" s="370"/>
      <c r="O42" s="4"/>
    </row>
    <row r="43" spans="1:18" ht="10.5" customHeight="1">
      <c r="A43" s="4"/>
      <c r="B43" s="271"/>
      <c r="C43" s="14"/>
      <c r="D43" s="18"/>
      <c r="E43" s="20"/>
      <c r="F43" s="18"/>
      <c r="G43" s="15"/>
      <c r="H43" s="18"/>
      <c r="I43" s="1498"/>
      <c r="J43" s="1498"/>
      <c r="K43" s="1498"/>
      <c r="L43" s="1498"/>
      <c r="M43" s="542"/>
      <c r="N43" s="369"/>
      <c r="O43" s="4"/>
    </row>
    <row r="44" spans="1:18" ht="16.5" customHeight="1">
      <c r="A44" s="4"/>
      <c r="B44" s="271"/>
      <c r="C44" s="17"/>
      <c r="D44" s="18"/>
      <c r="E44" s="13"/>
      <c r="F44" s="16"/>
      <c r="G44" s="15"/>
      <c r="H44" s="16"/>
      <c r="I44" s="1491" t="s">
        <v>23</v>
      </c>
      <c r="J44" s="1491"/>
      <c r="K44" s="1491"/>
      <c r="L44" s="1491"/>
      <c r="M44" s="542"/>
      <c r="N44" s="370"/>
      <c r="O44" s="4"/>
    </row>
    <row r="45" spans="1:18" ht="10.5" customHeight="1">
      <c r="A45" s="4"/>
      <c r="B45" s="271"/>
      <c r="C45" s="17"/>
      <c r="D45" s="18"/>
      <c r="E45" s="13"/>
      <c r="F45" s="16"/>
      <c r="G45" s="15"/>
      <c r="H45" s="16"/>
      <c r="I45" s="253"/>
      <c r="J45" s="253"/>
      <c r="K45" s="253"/>
      <c r="L45" s="253"/>
      <c r="M45" s="542"/>
      <c r="N45" s="370"/>
      <c r="O45" s="4"/>
    </row>
    <row r="46" spans="1:18" ht="16.5" customHeight="1">
      <c r="A46" s="4"/>
      <c r="B46" s="271"/>
      <c r="C46" s="14"/>
      <c r="D46" s="18"/>
      <c r="E46" s="20"/>
      <c r="F46" s="18"/>
      <c r="G46" s="15"/>
      <c r="H46" s="18"/>
      <c r="I46" s="1487" t="s">
        <v>19</v>
      </c>
      <c r="J46" s="1487"/>
      <c r="K46" s="1487"/>
      <c r="L46" s="1487"/>
      <c r="M46" s="542"/>
      <c r="N46" s="369"/>
      <c r="O46" s="4"/>
    </row>
    <row r="47" spans="1:18" ht="10.5" customHeight="1">
      <c r="A47" s="4"/>
      <c r="B47" s="271"/>
      <c r="C47" s="14"/>
      <c r="D47" s="18"/>
      <c r="E47" s="20"/>
      <c r="F47" s="18"/>
      <c r="G47" s="15"/>
      <c r="H47" s="18"/>
      <c r="I47" s="256"/>
      <c r="J47" s="256"/>
      <c r="K47" s="256"/>
      <c r="L47" s="256"/>
      <c r="M47" s="542"/>
      <c r="N47" s="369"/>
      <c r="O47" s="4"/>
    </row>
    <row r="48" spans="1:18" ht="16.5" customHeight="1">
      <c r="A48" s="4"/>
      <c r="B48" s="271"/>
      <c r="C48" s="898"/>
      <c r="D48" s="18"/>
      <c r="E48" s="13"/>
      <c r="F48" s="16"/>
      <c r="G48" s="15"/>
      <c r="H48" s="16"/>
      <c r="I48" s="1486" t="s">
        <v>10</v>
      </c>
      <c r="J48" s="1486"/>
      <c r="K48" s="1486"/>
      <c r="L48" s="1486"/>
      <c r="M48" s="542"/>
      <c r="N48" s="370"/>
      <c r="O48" s="4"/>
    </row>
    <row r="49" spans="1:15" ht="5.25" customHeight="1">
      <c r="A49" s="4"/>
      <c r="B49" s="271"/>
      <c r="C49" s="17"/>
      <c r="D49" s="18"/>
      <c r="E49" s="13"/>
      <c r="F49" s="16"/>
      <c r="G49" s="15"/>
      <c r="H49" s="16"/>
      <c r="I49" s="257"/>
      <c r="J49" s="257"/>
      <c r="K49" s="257"/>
      <c r="L49" s="257"/>
      <c r="M49" s="542"/>
      <c r="N49" s="370"/>
      <c r="O49" s="4"/>
    </row>
    <row r="50" spans="1:15" ht="12.75" customHeight="1">
      <c r="A50" s="4"/>
      <c r="B50" s="271"/>
      <c r="C50" s="17"/>
      <c r="D50" s="18"/>
      <c r="E50" s="13"/>
      <c r="F50" s="16"/>
      <c r="G50" s="15"/>
      <c r="H50" s="16"/>
      <c r="I50" s="8"/>
      <c r="J50" s="8"/>
      <c r="K50" s="8"/>
      <c r="L50" s="8"/>
      <c r="M50" s="518"/>
      <c r="N50" s="5"/>
      <c r="O50" s="4"/>
    </row>
    <row r="51" spans="1:15" ht="27.75" customHeight="1">
      <c r="A51" s="4"/>
      <c r="B51" s="271"/>
      <c r="C51" s="3"/>
      <c r="D51" s="8"/>
      <c r="E51" s="5"/>
      <c r="F51" s="2"/>
      <c r="G51" s="6"/>
      <c r="H51" s="2"/>
      <c r="I51" s="33"/>
      <c r="J51" s="33"/>
      <c r="K51" s="8"/>
      <c r="L51" s="8"/>
      <c r="M51" s="2"/>
      <c r="N51" s="5"/>
      <c r="O51" s="4"/>
    </row>
    <row r="52" spans="1:15" ht="20.25" customHeight="1">
      <c r="A52" s="4"/>
      <c r="B52" s="271"/>
      <c r="C52" s="5"/>
      <c r="D52" s="5"/>
      <c r="E52" s="5"/>
      <c r="F52" s="5"/>
      <c r="G52" s="5"/>
      <c r="H52" s="5"/>
      <c r="I52" s="5"/>
      <c r="J52" s="5"/>
      <c r="K52" s="5"/>
      <c r="L52" s="5"/>
      <c r="M52" s="5"/>
      <c r="N52" s="5"/>
      <c r="O52" s="4"/>
    </row>
    <row r="53" spans="1:15">
      <c r="A53" s="4"/>
      <c r="B53" s="421">
        <v>2</v>
      </c>
      <c r="C53" s="1484">
        <v>42036</v>
      </c>
      <c r="D53" s="1484"/>
      <c r="E53" s="1484"/>
      <c r="F53" s="1484"/>
      <c r="G53" s="1484"/>
      <c r="H53" s="1484"/>
      <c r="I53" s="8"/>
      <c r="J53" s="8"/>
      <c r="K53" s="8"/>
      <c r="L53" s="8"/>
      <c r="M53" s="8"/>
      <c r="O53" s="4"/>
    </row>
    <row r="64" spans="1:15" ht="8.25" customHeight="1"/>
    <row r="66" spans="13:14" ht="9" customHeight="1">
      <c r="N66" s="9"/>
    </row>
    <row r="67" spans="13:14" ht="8.25" customHeight="1">
      <c r="M67" s="1485"/>
      <c r="N67" s="1485"/>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1"/>
      <c r="C1" s="261"/>
      <c r="D1" s="261"/>
      <c r="E1" s="261"/>
      <c r="F1" s="261"/>
      <c r="G1" s="262"/>
      <c r="H1" s="262"/>
      <c r="I1" s="262"/>
      <c r="J1" s="262"/>
      <c r="K1" s="262"/>
      <c r="L1" s="262"/>
      <c r="M1" s="262"/>
      <c r="N1" s="262"/>
      <c r="O1" s="262"/>
      <c r="P1" s="262"/>
      <c r="Q1" s="262"/>
      <c r="R1" s="262"/>
      <c r="S1" s="262"/>
      <c r="T1" s="262"/>
      <c r="U1" s="262"/>
      <c r="V1" s="262"/>
      <c r="W1" s="262"/>
      <c r="X1" s="1580" t="s">
        <v>337</v>
      </c>
      <c r="Y1" s="1580"/>
      <c r="Z1" s="1580"/>
      <c r="AA1" s="1580"/>
      <c r="AB1" s="1580"/>
      <c r="AC1" s="1580"/>
      <c r="AD1" s="1580"/>
      <c r="AE1" s="1580"/>
      <c r="AF1" s="1580"/>
      <c r="AG1" s="4"/>
      <c r="AH1" s="27"/>
      <c r="AI1" s="27"/>
      <c r="AJ1" s="27"/>
      <c r="AK1" s="27"/>
      <c r="AL1" s="27"/>
      <c r="AM1" s="27"/>
    </row>
    <row r="2" spans="1:57" ht="6" customHeight="1">
      <c r="A2" s="263"/>
      <c r="B2" s="1583"/>
      <c r="C2" s="1583"/>
      <c r="D2" s="1583"/>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4"/>
      <c r="AH2" s="27"/>
      <c r="AI2" s="27"/>
      <c r="AJ2" s="27"/>
      <c r="AK2" s="27"/>
      <c r="AL2" s="27"/>
      <c r="AM2" s="27"/>
    </row>
    <row r="3" spans="1:57" ht="12" customHeight="1">
      <c r="A3" s="263"/>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4"/>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3"/>
      <c r="B5" s="8"/>
      <c r="C5" s="13"/>
      <c r="D5" s="13"/>
      <c r="E5" s="13"/>
      <c r="F5" s="1748"/>
      <c r="G5" s="1748"/>
      <c r="H5" s="1748"/>
      <c r="I5" s="1748"/>
      <c r="J5" s="1748"/>
      <c r="K5" s="1748"/>
      <c r="L5" s="1748"/>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3"/>
      <c r="B6" s="8"/>
      <c r="C6" s="13"/>
      <c r="D6" s="13"/>
      <c r="E6" s="15"/>
      <c r="F6" s="1745"/>
      <c r="G6" s="1745"/>
      <c r="H6" s="1745"/>
      <c r="I6" s="1745"/>
      <c r="J6" s="1745"/>
      <c r="K6" s="1745"/>
      <c r="L6" s="1745"/>
      <c r="M6" s="1745"/>
      <c r="N6" s="1745"/>
      <c r="O6" s="1745"/>
      <c r="P6" s="1745"/>
      <c r="Q6" s="1745"/>
      <c r="R6" s="1745"/>
      <c r="S6" s="1745"/>
      <c r="T6" s="1745"/>
      <c r="U6" s="1745"/>
      <c r="V6" s="1745"/>
      <c r="W6" s="15"/>
      <c r="X6" s="1745"/>
      <c r="Y6" s="1745"/>
      <c r="Z6" s="1745"/>
      <c r="AA6" s="1745"/>
      <c r="AB6" s="1745"/>
      <c r="AC6" s="1745"/>
      <c r="AD6" s="1745"/>
      <c r="AE6" s="15"/>
      <c r="AF6" s="8"/>
      <c r="AG6" s="4"/>
      <c r="AH6" s="27"/>
      <c r="AI6" s="27"/>
      <c r="AJ6" s="27"/>
      <c r="AK6" s="27"/>
      <c r="AL6" s="27"/>
      <c r="AM6" s="27"/>
    </row>
    <row r="7" spans="1:57" ht="12.75" customHeight="1">
      <c r="A7" s="263"/>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4"/>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3"/>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3"/>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3"/>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3"/>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3"/>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3"/>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3"/>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3"/>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3"/>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3"/>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3"/>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3"/>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3"/>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3"/>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3"/>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3"/>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3"/>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3"/>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3"/>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3"/>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3"/>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3"/>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3"/>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3"/>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3"/>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3"/>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3"/>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3"/>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3"/>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3"/>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3"/>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3"/>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3"/>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3"/>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3"/>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3"/>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3"/>
      <c r="B45" s="8"/>
      <c r="C45" s="13"/>
      <c r="D45" s="13"/>
      <c r="E45" s="15"/>
      <c r="F45" s="1745"/>
      <c r="G45" s="1745"/>
      <c r="H45" s="1745"/>
      <c r="I45" s="1745"/>
      <c r="J45" s="1745"/>
      <c r="K45" s="1745"/>
      <c r="L45" s="1745"/>
      <c r="M45" s="1745"/>
      <c r="N45" s="1745"/>
      <c r="O45" s="1745"/>
      <c r="P45" s="1745"/>
      <c r="Q45" s="1745"/>
      <c r="R45" s="1745"/>
      <c r="S45" s="1745"/>
      <c r="T45" s="1745"/>
      <c r="U45" s="1745"/>
      <c r="V45" s="1745"/>
      <c r="W45" s="15"/>
      <c r="X45" s="1745"/>
      <c r="Y45" s="1745"/>
      <c r="Z45" s="1745"/>
      <c r="AA45" s="1745"/>
      <c r="AB45" s="1745"/>
      <c r="AC45" s="1745"/>
      <c r="AD45" s="1745"/>
      <c r="AE45" s="15"/>
      <c r="AF45" s="8"/>
      <c r="AG45" s="4"/>
      <c r="AH45" s="27"/>
      <c r="AI45" s="27"/>
      <c r="AJ45" s="27"/>
      <c r="AK45" s="27"/>
      <c r="AL45" s="27"/>
      <c r="AM45" s="27"/>
    </row>
    <row r="46" spans="1:58" ht="12.75" customHeight="1">
      <c r="A46" s="263"/>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3"/>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5"/>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3"/>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3"/>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3"/>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3"/>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3"/>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3"/>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3"/>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3"/>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3"/>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3"/>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3"/>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3"/>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3"/>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3"/>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3"/>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3"/>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3"/>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3"/>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3"/>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3"/>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6"/>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3"/>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3"/>
      <c r="B71" s="419">
        <v>22</v>
      </c>
      <c r="C71" s="1746">
        <v>42036</v>
      </c>
      <c r="D71" s="1747"/>
      <c r="E71" s="1747"/>
      <c r="F71" s="1747"/>
      <c r="G71" s="1743"/>
      <c r="H71" s="1744"/>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49" t="s">
        <v>340</v>
      </c>
      <c r="C1" s="1649"/>
      <c r="D1" s="1649"/>
      <c r="E1" s="1649"/>
      <c r="F1" s="1649"/>
      <c r="G1" s="1649"/>
      <c r="H1" s="1649"/>
      <c r="I1" s="262"/>
      <c r="J1" s="262"/>
      <c r="K1" s="262"/>
      <c r="L1" s="262"/>
      <c r="M1" s="262"/>
      <c r="N1" s="262"/>
      <c r="O1" s="262"/>
      <c r="P1" s="262"/>
      <c r="Q1" s="262"/>
      <c r="R1" s="262"/>
      <c r="S1" s="262"/>
      <c r="T1" s="262"/>
      <c r="U1" s="262"/>
      <c r="V1" s="262"/>
      <c r="W1" s="262"/>
      <c r="X1" s="312"/>
      <c r="Y1" s="266"/>
      <c r="Z1" s="266"/>
      <c r="AA1" s="266"/>
      <c r="AB1" s="266"/>
      <c r="AC1" s="266"/>
      <c r="AD1" s="266"/>
      <c r="AE1" s="266"/>
      <c r="AF1" s="266"/>
      <c r="AG1" s="4"/>
      <c r="AH1" s="27"/>
      <c r="AI1" s="27"/>
      <c r="AJ1" s="27"/>
      <c r="AK1" s="27"/>
      <c r="AL1" s="27"/>
      <c r="AM1" s="27"/>
      <c r="AN1" s="27"/>
      <c r="AO1" s="27"/>
    </row>
    <row r="2" spans="1:57" ht="6" customHeight="1">
      <c r="A2" s="4"/>
      <c r="B2" s="1583"/>
      <c r="C2" s="1583"/>
      <c r="D2" s="1583"/>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271"/>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1"/>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70"/>
      <c r="AH4" s="66"/>
      <c r="AI4" s="66"/>
      <c r="AJ4" s="66"/>
      <c r="AK4" s="66"/>
      <c r="AL4" s="66"/>
      <c r="AM4" s="66"/>
      <c r="AN4" s="66"/>
      <c r="AO4" s="66"/>
    </row>
    <row r="5" spans="1:57" ht="3.75" customHeight="1">
      <c r="A5" s="4"/>
      <c r="B5" s="8"/>
      <c r="C5" s="13"/>
      <c r="D5" s="13"/>
      <c r="E5" s="13"/>
      <c r="F5" s="1748"/>
      <c r="G5" s="1748"/>
      <c r="H5" s="1748"/>
      <c r="I5" s="1748"/>
      <c r="J5" s="1748"/>
      <c r="K5" s="1748"/>
      <c r="L5" s="1748"/>
      <c r="M5" s="13"/>
      <c r="N5" s="13"/>
      <c r="O5" s="13"/>
      <c r="P5" s="13"/>
      <c r="Q5" s="13"/>
      <c r="R5" s="5"/>
      <c r="S5" s="5"/>
      <c r="T5" s="5"/>
      <c r="U5" s="79"/>
      <c r="V5" s="5"/>
      <c r="W5" s="5"/>
      <c r="X5" s="5"/>
      <c r="Y5" s="5"/>
      <c r="Z5" s="5"/>
      <c r="AA5" s="5"/>
      <c r="AB5" s="5"/>
      <c r="AC5" s="5"/>
      <c r="AD5" s="5"/>
      <c r="AE5" s="5"/>
      <c r="AF5" s="8"/>
      <c r="AG5" s="271"/>
      <c r="AH5" s="27"/>
      <c r="AI5" s="27"/>
      <c r="AJ5" s="27"/>
      <c r="AK5" s="27"/>
      <c r="AL5" s="27"/>
      <c r="AM5" s="27"/>
      <c r="AN5" s="27"/>
      <c r="AO5" s="27"/>
    </row>
    <row r="6" spans="1:57" ht="9.75" customHeight="1">
      <c r="A6" s="4"/>
      <c r="B6" s="8"/>
      <c r="C6" s="13"/>
      <c r="D6" s="13"/>
      <c r="E6" s="15"/>
      <c r="F6" s="1745"/>
      <c r="G6" s="1745"/>
      <c r="H6" s="1745"/>
      <c r="I6" s="1745"/>
      <c r="J6" s="1745"/>
      <c r="K6" s="1745"/>
      <c r="L6" s="1745"/>
      <c r="M6" s="1745"/>
      <c r="N6" s="1745"/>
      <c r="O6" s="1745"/>
      <c r="P6" s="1745"/>
      <c r="Q6" s="1745"/>
      <c r="R6" s="1745"/>
      <c r="S6" s="1745"/>
      <c r="T6" s="1745"/>
      <c r="U6" s="1745"/>
      <c r="V6" s="1745"/>
      <c r="W6" s="15"/>
      <c r="X6" s="1745"/>
      <c r="Y6" s="1745"/>
      <c r="Z6" s="1745"/>
      <c r="AA6" s="1745"/>
      <c r="AB6" s="1745"/>
      <c r="AC6" s="1745"/>
      <c r="AD6" s="1745"/>
      <c r="AE6" s="15"/>
      <c r="AF6" s="8"/>
      <c r="AG6" s="271"/>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1"/>
      <c r="AH7" s="27"/>
      <c r="AI7" s="108"/>
      <c r="AJ7" s="108"/>
      <c r="AK7" s="108"/>
      <c r="AL7" s="27"/>
      <c r="AM7" s="27"/>
      <c r="AN7" s="27"/>
      <c r="AO7" s="27"/>
    </row>
    <row r="8" spans="1:57" s="62" customFormat="1" ht="13.5" hidden="1" customHeight="1">
      <c r="A8" s="59"/>
      <c r="B8" s="60"/>
      <c r="C8" s="1749"/>
      <c r="D8" s="1749"/>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3"/>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3"/>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90"/>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1"/>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1"/>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1"/>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1"/>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1"/>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1"/>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1"/>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1"/>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1"/>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1"/>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1"/>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1"/>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1"/>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1"/>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1"/>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1"/>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1"/>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1"/>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1"/>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1"/>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1"/>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1"/>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1"/>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1"/>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1"/>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1"/>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1"/>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1"/>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1"/>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1"/>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1"/>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1"/>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1"/>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1"/>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1"/>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1"/>
      <c r="AH46" s="27"/>
      <c r="AI46" s="27"/>
      <c r="AJ46" s="27"/>
      <c r="AK46" s="27"/>
      <c r="AL46" s="27"/>
      <c r="AM46" s="27"/>
      <c r="AN46" s="27"/>
      <c r="AO46" s="27"/>
    </row>
    <row r="47" spans="1:53" ht="11.25" customHeight="1">
      <c r="A47" s="4"/>
      <c r="B47" s="8"/>
      <c r="C47" s="13"/>
      <c r="D47" s="13"/>
      <c r="E47" s="15"/>
      <c r="F47" s="1745"/>
      <c r="G47" s="1745"/>
      <c r="H47" s="1745"/>
      <c r="I47" s="1745"/>
      <c r="J47" s="1745"/>
      <c r="K47" s="1745"/>
      <c r="L47" s="1745"/>
      <c r="M47" s="1745"/>
      <c r="N47" s="1745"/>
      <c r="O47" s="1745"/>
      <c r="P47" s="1745"/>
      <c r="Q47" s="1745"/>
      <c r="R47" s="1745"/>
      <c r="S47" s="1745"/>
      <c r="T47" s="1745"/>
      <c r="U47" s="1745"/>
      <c r="V47" s="1745"/>
      <c r="W47" s="15"/>
      <c r="X47" s="1745"/>
      <c r="Y47" s="1745"/>
      <c r="Z47" s="1745"/>
      <c r="AA47" s="1745"/>
      <c r="AB47" s="1745"/>
      <c r="AC47" s="1745"/>
      <c r="AD47" s="1745"/>
      <c r="AE47" s="15"/>
      <c r="AF47" s="8"/>
      <c r="AG47" s="271"/>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1"/>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1"/>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3"/>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1"/>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1"/>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1"/>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1"/>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1"/>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1"/>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1"/>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1"/>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1"/>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1"/>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1"/>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1"/>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1"/>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1"/>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1"/>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1"/>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1"/>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1"/>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1"/>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1"/>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7"/>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1"/>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00">
        <v>42036</v>
      </c>
      <c r="AA73" s="1500"/>
      <c r="AB73" s="1500"/>
      <c r="AC73" s="1500"/>
      <c r="AD73" s="1500"/>
      <c r="AE73" s="1500"/>
      <c r="AF73" s="419">
        <v>23</v>
      </c>
      <c r="AG73" s="271"/>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7"/>
      <c r="B1" s="387"/>
      <c r="C1" s="387"/>
      <c r="D1" s="387"/>
      <c r="E1" s="387"/>
    </row>
    <row r="2" spans="1:5" ht="13.5" customHeight="1">
      <c r="A2" s="387"/>
      <c r="B2" s="387"/>
      <c r="C2" s="387"/>
      <c r="D2" s="387"/>
      <c r="E2" s="387"/>
    </row>
    <row r="3" spans="1:5" ht="13.5" customHeight="1">
      <c r="A3" s="387"/>
      <c r="B3" s="387"/>
      <c r="C3" s="387"/>
      <c r="D3" s="387"/>
      <c r="E3" s="387"/>
    </row>
    <row r="4" spans="1:5" s="12" customFormat="1" ht="13.5" customHeight="1">
      <c r="A4" s="387"/>
      <c r="B4" s="387"/>
      <c r="C4" s="387"/>
      <c r="D4" s="387"/>
      <c r="E4" s="387"/>
    </row>
    <row r="5" spans="1:5" ht="13.5" customHeight="1">
      <c r="A5" s="387"/>
      <c r="B5" s="387"/>
      <c r="C5" s="387"/>
      <c r="D5" s="387"/>
      <c r="E5" s="387"/>
    </row>
    <row r="6" spans="1:5" ht="13.5" customHeight="1">
      <c r="A6" s="387"/>
      <c r="B6" s="387"/>
      <c r="C6" s="387"/>
      <c r="D6" s="387"/>
      <c r="E6" s="387"/>
    </row>
    <row r="7" spans="1:5" ht="13.5" customHeight="1">
      <c r="A7" s="387"/>
      <c r="B7" s="387"/>
      <c r="C7" s="387"/>
      <c r="D7" s="387"/>
      <c r="E7" s="387"/>
    </row>
    <row r="8" spans="1:5" ht="13.5" customHeight="1">
      <c r="A8" s="387"/>
      <c r="B8" s="387"/>
      <c r="C8" s="387"/>
      <c r="D8" s="387"/>
      <c r="E8" s="387"/>
    </row>
    <row r="9" spans="1:5" ht="13.5" customHeight="1">
      <c r="A9" s="387"/>
      <c r="B9" s="387"/>
      <c r="C9" s="387"/>
      <c r="D9" s="387"/>
      <c r="E9" s="387"/>
    </row>
    <row r="10" spans="1:5" ht="13.5" customHeight="1">
      <c r="A10" s="387"/>
      <c r="B10" s="387"/>
      <c r="C10" s="387"/>
      <c r="D10" s="387"/>
      <c r="E10" s="387"/>
    </row>
    <row r="11" spans="1:5" ht="13.5" customHeight="1">
      <c r="A11" s="387"/>
      <c r="B11" s="387"/>
      <c r="C11" s="387"/>
      <c r="D11" s="387"/>
      <c r="E11" s="387"/>
    </row>
    <row r="12" spans="1:5" ht="13.5" customHeight="1">
      <c r="A12" s="387"/>
      <c r="B12" s="387"/>
      <c r="C12" s="387"/>
      <c r="D12" s="387"/>
      <c r="E12" s="387"/>
    </row>
    <row r="13" spans="1:5" ht="13.5" customHeight="1">
      <c r="A13" s="387"/>
      <c r="B13" s="387"/>
      <c r="C13" s="387"/>
      <c r="D13" s="387"/>
      <c r="E13" s="387"/>
    </row>
    <row r="14" spans="1:5" ht="13.5" customHeight="1">
      <c r="A14" s="387"/>
      <c r="B14" s="387"/>
      <c r="C14" s="387"/>
      <c r="D14" s="387"/>
      <c r="E14" s="387"/>
    </row>
    <row r="15" spans="1:5" ht="13.5" customHeight="1">
      <c r="A15" s="387"/>
      <c r="B15" s="387"/>
      <c r="C15" s="387"/>
      <c r="D15" s="387"/>
      <c r="E15" s="387"/>
    </row>
    <row r="16" spans="1:5" ht="13.5" customHeight="1">
      <c r="A16" s="387"/>
      <c r="B16" s="387"/>
      <c r="C16" s="387"/>
      <c r="D16" s="387"/>
      <c r="E16" s="387"/>
    </row>
    <row r="17" spans="1:5" ht="13.5" customHeight="1">
      <c r="A17" s="387"/>
      <c r="B17" s="387"/>
      <c r="C17" s="387"/>
      <c r="D17" s="387"/>
      <c r="E17" s="387"/>
    </row>
    <row r="18" spans="1:5" ht="13.5" customHeight="1">
      <c r="A18" s="387"/>
      <c r="B18" s="387"/>
      <c r="C18" s="387"/>
      <c r="D18" s="387"/>
      <c r="E18" s="387"/>
    </row>
    <row r="19" spans="1:5" ht="13.5" customHeight="1">
      <c r="A19" s="387"/>
      <c r="B19" s="387"/>
      <c r="C19" s="387"/>
      <c r="D19" s="387"/>
      <c r="E19" s="387"/>
    </row>
    <row r="20" spans="1:5" ht="13.5" customHeight="1">
      <c r="A20" s="387"/>
      <c r="B20" s="387"/>
      <c r="C20" s="387"/>
      <c r="D20" s="387"/>
      <c r="E20" s="387"/>
    </row>
    <row r="21" spans="1:5" ht="13.5" customHeight="1">
      <c r="A21" s="387"/>
      <c r="B21" s="387"/>
      <c r="C21" s="387"/>
      <c r="D21" s="387"/>
      <c r="E21" s="387"/>
    </row>
    <row r="22" spans="1:5" ht="13.5" customHeight="1">
      <c r="A22" s="387"/>
      <c r="B22" s="387"/>
      <c r="C22" s="387"/>
      <c r="D22" s="387"/>
      <c r="E22" s="387"/>
    </row>
    <row r="23" spans="1:5" ht="13.5" customHeight="1">
      <c r="A23" s="387"/>
      <c r="B23" s="387"/>
      <c r="C23" s="387"/>
      <c r="D23" s="387"/>
      <c r="E23" s="387"/>
    </row>
    <row r="24" spans="1:5" ht="13.5" customHeight="1">
      <c r="A24" s="387"/>
      <c r="B24" s="387"/>
      <c r="C24" s="387"/>
      <c r="D24" s="387"/>
      <c r="E24" s="387"/>
    </row>
    <row r="25" spans="1:5" ht="13.5" customHeight="1">
      <c r="A25" s="387"/>
      <c r="B25" s="387"/>
      <c r="C25" s="387"/>
      <c r="D25" s="387"/>
      <c r="E25" s="387"/>
    </row>
    <row r="26" spans="1:5" ht="13.5" customHeight="1">
      <c r="A26" s="387"/>
      <c r="B26" s="387"/>
      <c r="C26" s="387"/>
      <c r="D26" s="387"/>
      <c r="E26" s="387"/>
    </row>
    <row r="27" spans="1:5" ht="13.5" customHeight="1">
      <c r="A27" s="387"/>
      <c r="B27" s="387"/>
      <c r="C27" s="387"/>
      <c r="D27" s="387"/>
      <c r="E27" s="387"/>
    </row>
    <row r="28" spans="1:5" ht="13.5" customHeight="1">
      <c r="A28" s="387"/>
      <c r="B28" s="387"/>
      <c r="C28" s="387"/>
      <c r="D28" s="387"/>
      <c r="E28" s="387"/>
    </row>
    <row r="29" spans="1:5" ht="13.5" customHeight="1">
      <c r="A29" s="387"/>
      <c r="B29" s="387"/>
      <c r="C29" s="387"/>
      <c r="D29" s="387"/>
      <c r="E29" s="387"/>
    </row>
    <row r="30" spans="1:5" ht="13.5" customHeight="1">
      <c r="A30" s="387"/>
      <c r="B30" s="387"/>
      <c r="C30" s="387"/>
      <c r="D30" s="387"/>
      <c r="E30" s="387"/>
    </row>
    <row r="31" spans="1:5" ht="13.5" customHeight="1">
      <c r="A31" s="387"/>
      <c r="B31" s="387"/>
      <c r="C31" s="387"/>
      <c r="D31" s="387"/>
      <c r="E31" s="387"/>
    </row>
    <row r="32" spans="1:5" ht="13.5" customHeight="1">
      <c r="A32" s="387"/>
      <c r="B32" s="387"/>
      <c r="C32" s="387"/>
      <c r="D32" s="387"/>
      <c r="E32" s="387"/>
    </row>
    <row r="33" spans="1:5" ht="13.5" customHeight="1">
      <c r="A33" s="387"/>
      <c r="B33" s="387"/>
      <c r="C33" s="387"/>
      <c r="D33" s="387"/>
      <c r="E33" s="387"/>
    </row>
    <row r="34" spans="1:5" ht="13.5" customHeight="1">
      <c r="A34" s="387"/>
      <c r="B34" s="387"/>
      <c r="C34" s="387"/>
      <c r="D34" s="387"/>
      <c r="E34" s="387"/>
    </row>
    <row r="35" spans="1:5" ht="13.5" customHeight="1">
      <c r="A35" s="387"/>
      <c r="B35" s="387"/>
      <c r="C35" s="387"/>
      <c r="D35" s="387"/>
      <c r="E35" s="387"/>
    </row>
    <row r="36" spans="1:5" ht="13.5" customHeight="1">
      <c r="A36" s="387"/>
      <c r="B36" s="387"/>
      <c r="C36" s="387"/>
      <c r="D36" s="387"/>
      <c r="E36" s="387"/>
    </row>
    <row r="37" spans="1:5" ht="13.5" customHeight="1">
      <c r="A37" s="387"/>
      <c r="B37" s="387"/>
      <c r="C37" s="387"/>
      <c r="D37" s="387"/>
      <c r="E37" s="387"/>
    </row>
    <row r="38" spans="1:5" ht="13.5" customHeight="1">
      <c r="A38" s="387"/>
      <c r="B38" s="387"/>
      <c r="C38" s="387"/>
      <c r="D38" s="387"/>
      <c r="E38" s="387"/>
    </row>
    <row r="39" spans="1:5" ht="13.5" customHeight="1">
      <c r="A39" s="387"/>
      <c r="B39" s="387"/>
      <c r="C39" s="387"/>
      <c r="D39" s="387"/>
      <c r="E39" s="387"/>
    </row>
    <row r="40" spans="1:5" ht="13.5" customHeight="1">
      <c r="A40" s="387"/>
      <c r="B40" s="387"/>
      <c r="C40" s="387"/>
      <c r="D40" s="387"/>
      <c r="E40" s="387"/>
    </row>
    <row r="41" spans="1:5" ht="13.5" customHeight="1">
      <c r="A41" s="387"/>
      <c r="B41" s="387"/>
      <c r="C41" s="387"/>
      <c r="D41" s="387"/>
      <c r="E41" s="387"/>
    </row>
    <row r="42" spans="1:5" ht="18.75" customHeight="1">
      <c r="A42" s="387"/>
      <c r="B42" s="387" t="s">
        <v>335</v>
      </c>
      <c r="C42" s="387"/>
      <c r="D42" s="387"/>
      <c r="E42" s="387"/>
    </row>
    <row r="43" spans="1:5" ht="9" customHeight="1">
      <c r="A43" s="386"/>
      <c r="B43" s="430"/>
      <c r="C43" s="431"/>
      <c r="D43" s="432"/>
      <c r="E43" s="386"/>
    </row>
    <row r="44" spans="1:5" ht="13.5" customHeight="1">
      <c r="A44" s="386"/>
      <c r="B44" s="430"/>
      <c r="C44" s="427"/>
      <c r="D44" s="433" t="s">
        <v>331</v>
      </c>
      <c r="E44" s="386"/>
    </row>
    <row r="45" spans="1:5" ht="13.5" customHeight="1">
      <c r="A45" s="386"/>
      <c r="B45" s="430"/>
      <c r="C45" s="439"/>
      <c r="D45" s="438" t="s">
        <v>332</v>
      </c>
      <c r="E45" s="386"/>
    </row>
    <row r="46" spans="1:5" ht="13.5" customHeight="1">
      <c r="A46" s="386"/>
      <c r="B46" s="430"/>
      <c r="C46" s="434"/>
      <c r="D46" s="432"/>
      <c r="E46" s="386"/>
    </row>
    <row r="47" spans="1:5" ht="13.5" customHeight="1">
      <c r="A47" s="386"/>
      <c r="B47" s="430"/>
      <c r="C47" s="428"/>
      <c r="D47" s="433" t="s">
        <v>333</v>
      </c>
      <c r="E47" s="386"/>
    </row>
    <row r="48" spans="1:5" ht="13.5" customHeight="1">
      <c r="A48" s="386"/>
      <c r="B48" s="430"/>
      <c r="C48" s="431"/>
      <c r="D48" s="669" t="s">
        <v>332</v>
      </c>
      <c r="E48" s="386"/>
    </row>
    <row r="49" spans="1:5" ht="13.5" customHeight="1">
      <c r="A49" s="386"/>
      <c r="B49" s="430"/>
      <c r="C49" s="431"/>
      <c r="D49" s="432"/>
      <c r="E49" s="386"/>
    </row>
    <row r="50" spans="1:5" ht="13.5" customHeight="1">
      <c r="A50" s="386"/>
      <c r="B50" s="430"/>
      <c r="C50" s="429"/>
      <c r="D50" s="433" t="s">
        <v>334</v>
      </c>
      <c r="E50" s="386"/>
    </row>
    <row r="51" spans="1:5" ht="13.5" customHeight="1">
      <c r="A51" s="386"/>
      <c r="B51" s="430"/>
      <c r="C51" s="431"/>
      <c r="D51" s="669" t="s">
        <v>434</v>
      </c>
      <c r="E51" s="386"/>
    </row>
    <row r="52" spans="1:5" ht="25.5" customHeight="1">
      <c r="A52" s="386"/>
      <c r="B52" s="435"/>
      <c r="C52" s="436"/>
      <c r="D52" s="437"/>
      <c r="E52" s="386"/>
    </row>
    <row r="53" spans="1:5">
      <c r="A53" s="386"/>
      <c r="B53" s="387"/>
      <c r="C53" s="389"/>
      <c r="D53" s="388"/>
      <c r="E53" s="386"/>
    </row>
    <row r="54" spans="1:5" ht="94.5" customHeight="1">
      <c r="A54" s="386"/>
      <c r="B54" s="387"/>
      <c r="C54" s="389"/>
      <c r="D54" s="388"/>
      <c r="E54" s="386"/>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08" t="s">
        <v>321</v>
      </c>
      <c r="C1" s="1509"/>
      <c r="D1" s="1509"/>
      <c r="E1" s="1509"/>
      <c r="F1" s="37"/>
      <c r="G1" s="37"/>
      <c r="H1" s="37"/>
      <c r="I1" s="37"/>
      <c r="J1" s="37"/>
      <c r="K1" s="37"/>
      <c r="L1" s="37"/>
      <c r="M1" s="380"/>
      <c r="N1" s="380"/>
      <c r="O1" s="38"/>
    </row>
    <row r="2" spans="1:15" ht="8.25" customHeight="1">
      <c r="A2" s="36"/>
      <c r="B2" s="385"/>
      <c r="C2" s="381"/>
      <c r="D2" s="381"/>
      <c r="E2" s="381"/>
      <c r="F2" s="381"/>
      <c r="G2" s="381"/>
      <c r="H2" s="382"/>
      <c r="I2" s="382"/>
      <c r="J2" s="382"/>
      <c r="K2" s="382"/>
      <c r="L2" s="382"/>
      <c r="M2" s="382"/>
      <c r="N2" s="383"/>
      <c r="O2" s="40"/>
    </row>
    <row r="3" spans="1:15" s="44" customFormat="1" ht="11.25" customHeight="1">
      <c r="A3" s="41"/>
      <c r="B3" s="42"/>
      <c r="C3" s="1510" t="s">
        <v>54</v>
      </c>
      <c r="D3" s="1510"/>
      <c r="E3" s="1510"/>
      <c r="F3" s="1510"/>
      <c r="G3" s="1510"/>
      <c r="H3" s="1510"/>
      <c r="I3" s="1510"/>
      <c r="J3" s="1510"/>
      <c r="K3" s="1510"/>
      <c r="L3" s="1510"/>
      <c r="M3" s="1510"/>
      <c r="N3" s="384"/>
      <c r="O3" s="43"/>
    </row>
    <row r="4" spans="1:15" s="44" customFormat="1" ht="11.25">
      <c r="A4" s="41"/>
      <c r="B4" s="42"/>
      <c r="C4" s="1510"/>
      <c r="D4" s="1510"/>
      <c r="E4" s="1510"/>
      <c r="F4" s="1510"/>
      <c r="G4" s="1510"/>
      <c r="H4" s="1510"/>
      <c r="I4" s="1510"/>
      <c r="J4" s="1510"/>
      <c r="K4" s="1510"/>
      <c r="L4" s="1510"/>
      <c r="M4" s="1510"/>
      <c r="N4" s="384"/>
      <c r="O4" s="43"/>
    </row>
    <row r="5" spans="1:15" s="44" customFormat="1" ht="3" customHeight="1">
      <c r="A5" s="41"/>
      <c r="B5" s="42"/>
      <c r="C5" s="45"/>
      <c r="D5" s="45"/>
      <c r="E5" s="45"/>
      <c r="F5" s="45"/>
      <c r="G5" s="45"/>
      <c r="H5" s="45"/>
      <c r="I5" s="45"/>
      <c r="J5" s="42"/>
      <c r="K5" s="42"/>
      <c r="L5" s="42"/>
      <c r="M5" s="46"/>
      <c r="N5" s="384"/>
      <c r="O5" s="43"/>
    </row>
    <row r="6" spans="1:15" s="44" customFormat="1" ht="18" customHeight="1">
      <c r="A6" s="41"/>
      <c r="B6" s="42"/>
      <c r="C6" s="47"/>
      <c r="D6" s="1503" t="s">
        <v>395</v>
      </c>
      <c r="E6" s="1503"/>
      <c r="F6" s="1503"/>
      <c r="G6" s="1503"/>
      <c r="H6" s="1503"/>
      <c r="I6" s="1503"/>
      <c r="J6" s="1503"/>
      <c r="K6" s="1503"/>
      <c r="L6" s="1503"/>
      <c r="M6" s="1503"/>
      <c r="N6" s="384"/>
      <c r="O6" s="43"/>
    </row>
    <row r="7" spans="1:15" s="44" customFormat="1" ht="3" customHeight="1">
      <c r="A7" s="41"/>
      <c r="B7" s="42"/>
      <c r="C7" s="45"/>
      <c r="D7" s="45"/>
      <c r="E7" s="45"/>
      <c r="F7" s="45"/>
      <c r="G7" s="45"/>
      <c r="H7" s="45"/>
      <c r="I7" s="45"/>
      <c r="J7" s="42"/>
      <c r="K7" s="42"/>
      <c r="L7" s="42"/>
      <c r="M7" s="46"/>
      <c r="N7" s="384"/>
      <c r="O7" s="43"/>
    </row>
    <row r="8" spans="1:15" s="44" customFormat="1" ht="92.25" customHeight="1">
      <c r="A8" s="41"/>
      <c r="B8" s="42"/>
      <c r="C8" s="45"/>
      <c r="D8" s="1504" t="s">
        <v>396</v>
      </c>
      <c r="E8" s="1503"/>
      <c r="F8" s="1503"/>
      <c r="G8" s="1503"/>
      <c r="H8" s="1503"/>
      <c r="I8" s="1503"/>
      <c r="J8" s="1503"/>
      <c r="K8" s="1503"/>
      <c r="L8" s="1503"/>
      <c r="M8" s="1503"/>
      <c r="N8" s="384"/>
      <c r="O8" s="43"/>
    </row>
    <row r="9" spans="1:15" s="44" customFormat="1" ht="3" customHeight="1">
      <c r="A9" s="41"/>
      <c r="B9" s="42"/>
      <c r="C9" s="45"/>
      <c r="D9" s="45"/>
      <c r="E9" s="45"/>
      <c r="F9" s="45"/>
      <c r="G9" s="45"/>
      <c r="H9" s="45"/>
      <c r="I9" s="45"/>
      <c r="J9" s="42"/>
      <c r="K9" s="42"/>
      <c r="L9" s="42"/>
      <c r="M9" s="46"/>
      <c r="N9" s="384"/>
      <c r="O9" s="43"/>
    </row>
    <row r="10" spans="1:15" s="44" customFormat="1" ht="67.5" customHeight="1">
      <c r="A10" s="41"/>
      <c r="B10" s="42"/>
      <c r="C10" s="45"/>
      <c r="D10" s="1511" t="s">
        <v>397</v>
      </c>
      <c r="E10" s="1511"/>
      <c r="F10" s="1511"/>
      <c r="G10" s="1511"/>
      <c r="H10" s="1511"/>
      <c r="I10" s="1511"/>
      <c r="J10" s="1511"/>
      <c r="K10" s="1511"/>
      <c r="L10" s="1511"/>
      <c r="M10" s="1511"/>
      <c r="N10" s="384"/>
      <c r="O10" s="43"/>
    </row>
    <row r="11" spans="1:15" s="44" customFormat="1" ht="3" customHeight="1">
      <c r="A11" s="41"/>
      <c r="B11" s="42"/>
      <c r="C11" s="45"/>
      <c r="D11" s="258"/>
      <c r="E11" s="258"/>
      <c r="F11" s="258"/>
      <c r="G11" s="258"/>
      <c r="H11" s="258"/>
      <c r="I11" s="258"/>
      <c r="J11" s="258"/>
      <c r="K11" s="258"/>
      <c r="L11" s="258"/>
      <c r="M11" s="258"/>
      <c r="N11" s="384"/>
      <c r="O11" s="43"/>
    </row>
    <row r="12" spans="1:15" s="44" customFormat="1" ht="53.25" customHeight="1">
      <c r="A12" s="41"/>
      <c r="B12" s="42"/>
      <c r="C12" s="45"/>
      <c r="D12" s="1503" t="s">
        <v>398</v>
      </c>
      <c r="E12" s="1503"/>
      <c r="F12" s="1503"/>
      <c r="G12" s="1503"/>
      <c r="H12" s="1503"/>
      <c r="I12" s="1503"/>
      <c r="J12" s="1503"/>
      <c r="K12" s="1503"/>
      <c r="L12" s="1503"/>
      <c r="M12" s="1503"/>
      <c r="N12" s="384"/>
      <c r="O12" s="43"/>
    </row>
    <row r="13" spans="1:15" s="44" customFormat="1" ht="3" customHeight="1">
      <c r="A13" s="41"/>
      <c r="B13" s="42"/>
      <c r="C13" s="45"/>
      <c r="D13" s="258"/>
      <c r="E13" s="258"/>
      <c r="F13" s="258"/>
      <c r="G13" s="258"/>
      <c r="H13" s="258"/>
      <c r="I13" s="258"/>
      <c r="J13" s="258"/>
      <c r="K13" s="258"/>
      <c r="L13" s="258"/>
      <c r="M13" s="258"/>
      <c r="N13" s="384"/>
      <c r="O13" s="43"/>
    </row>
    <row r="14" spans="1:15" s="44" customFormat="1" ht="23.25" customHeight="1">
      <c r="A14" s="41"/>
      <c r="B14" s="42"/>
      <c r="C14" s="45"/>
      <c r="D14" s="1503" t="s">
        <v>399</v>
      </c>
      <c r="E14" s="1503"/>
      <c r="F14" s="1503"/>
      <c r="G14" s="1503"/>
      <c r="H14" s="1503"/>
      <c r="I14" s="1503"/>
      <c r="J14" s="1503"/>
      <c r="K14" s="1503"/>
      <c r="L14" s="1503"/>
      <c r="M14" s="1503"/>
      <c r="N14" s="384"/>
      <c r="O14" s="43"/>
    </row>
    <row r="15" spans="1:15" s="44" customFormat="1" ht="3" customHeight="1">
      <c r="A15" s="41"/>
      <c r="B15" s="42"/>
      <c r="C15" s="45"/>
      <c r="D15" s="258"/>
      <c r="E15" s="258"/>
      <c r="F15" s="258"/>
      <c r="G15" s="258"/>
      <c r="H15" s="258"/>
      <c r="I15" s="258"/>
      <c r="J15" s="258"/>
      <c r="K15" s="258"/>
      <c r="L15" s="258"/>
      <c r="M15" s="258"/>
      <c r="N15" s="384"/>
      <c r="O15" s="43"/>
    </row>
    <row r="16" spans="1:15" s="44" customFormat="1" ht="23.25" customHeight="1">
      <c r="A16" s="41"/>
      <c r="B16" s="42"/>
      <c r="C16" s="45"/>
      <c r="D16" s="1503" t="s">
        <v>400</v>
      </c>
      <c r="E16" s="1503"/>
      <c r="F16" s="1503"/>
      <c r="G16" s="1503"/>
      <c r="H16" s="1503"/>
      <c r="I16" s="1503"/>
      <c r="J16" s="1503"/>
      <c r="K16" s="1503"/>
      <c r="L16" s="1503"/>
      <c r="M16" s="1503"/>
      <c r="N16" s="384"/>
      <c r="O16" s="43"/>
    </row>
    <row r="17" spans="1:15" s="44" customFormat="1" ht="3" customHeight="1">
      <c r="A17" s="41"/>
      <c r="B17" s="42"/>
      <c r="C17" s="45"/>
      <c r="D17" s="258"/>
      <c r="E17" s="258"/>
      <c r="F17" s="258"/>
      <c r="G17" s="258"/>
      <c r="H17" s="258"/>
      <c r="I17" s="258"/>
      <c r="J17" s="258"/>
      <c r="K17" s="258"/>
      <c r="L17" s="258"/>
      <c r="M17" s="258"/>
      <c r="N17" s="384"/>
      <c r="O17" s="43"/>
    </row>
    <row r="18" spans="1:15" s="44" customFormat="1" ht="23.25" customHeight="1">
      <c r="A18" s="41"/>
      <c r="B18" s="42"/>
      <c r="C18" s="45"/>
      <c r="D18" s="1504" t="s">
        <v>401</v>
      </c>
      <c r="E18" s="1503"/>
      <c r="F18" s="1503"/>
      <c r="G18" s="1503"/>
      <c r="H18" s="1503"/>
      <c r="I18" s="1503"/>
      <c r="J18" s="1503"/>
      <c r="K18" s="1503"/>
      <c r="L18" s="1503"/>
      <c r="M18" s="1503"/>
      <c r="N18" s="384"/>
      <c r="O18" s="43"/>
    </row>
    <row r="19" spans="1:15" s="44" customFormat="1" ht="3" customHeight="1">
      <c r="A19" s="41"/>
      <c r="B19" s="42"/>
      <c r="C19" s="45"/>
      <c r="D19" s="258"/>
      <c r="E19" s="258"/>
      <c r="F19" s="258"/>
      <c r="G19" s="258"/>
      <c r="H19" s="258"/>
      <c r="I19" s="258"/>
      <c r="J19" s="258"/>
      <c r="K19" s="258"/>
      <c r="L19" s="258"/>
      <c r="M19" s="258"/>
      <c r="N19" s="384"/>
      <c r="O19" s="43"/>
    </row>
    <row r="20" spans="1:15" s="44" customFormat="1" ht="14.25" customHeight="1">
      <c r="A20" s="41"/>
      <c r="B20" s="42"/>
      <c r="C20" s="45"/>
      <c r="D20" s="1503" t="s">
        <v>402</v>
      </c>
      <c r="E20" s="1503"/>
      <c r="F20" s="1503"/>
      <c r="G20" s="1503"/>
      <c r="H20" s="1503"/>
      <c r="I20" s="1503"/>
      <c r="J20" s="1503"/>
      <c r="K20" s="1503"/>
      <c r="L20" s="1503"/>
      <c r="M20" s="1503"/>
      <c r="N20" s="384"/>
      <c r="O20" s="43"/>
    </row>
    <row r="21" spans="1:15" s="44" customFormat="1" ht="3" customHeight="1">
      <c r="A21" s="41"/>
      <c r="B21" s="42"/>
      <c r="C21" s="45"/>
      <c r="D21" s="258"/>
      <c r="E21" s="258"/>
      <c r="F21" s="258"/>
      <c r="G21" s="258"/>
      <c r="H21" s="258"/>
      <c r="I21" s="258"/>
      <c r="J21" s="258"/>
      <c r="K21" s="258"/>
      <c r="L21" s="258"/>
      <c r="M21" s="258"/>
      <c r="N21" s="384"/>
      <c r="O21" s="43"/>
    </row>
    <row r="22" spans="1:15" s="44" customFormat="1" ht="32.25" customHeight="1">
      <c r="A22" s="41"/>
      <c r="B22" s="42"/>
      <c r="C22" s="45"/>
      <c r="D22" s="1503" t="s">
        <v>403</v>
      </c>
      <c r="E22" s="1503"/>
      <c r="F22" s="1503"/>
      <c r="G22" s="1503"/>
      <c r="H22" s="1503"/>
      <c r="I22" s="1503"/>
      <c r="J22" s="1503"/>
      <c r="K22" s="1503"/>
      <c r="L22" s="1503"/>
      <c r="M22" s="1503"/>
      <c r="N22" s="384"/>
      <c r="O22" s="43"/>
    </row>
    <row r="23" spans="1:15" s="44" customFormat="1" ht="3" customHeight="1">
      <c r="A23" s="41"/>
      <c r="B23" s="42"/>
      <c r="C23" s="45"/>
      <c r="D23" s="258"/>
      <c r="E23" s="258"/>
      <c r="F23" s="258"/>
      <c r="G23" s="258"/>
      <c r="H23" s="258"/>
      <c r="I23" s="258"/>
      <c r="J23" s="258"/>
      <c r="K23" s="258"/>
      <c r="L23" s="258"/>
      <c r="M23" s="258"/>
      <c r="N23" s="384"/>
      <c r="O23" s="43"/>
    </row>
    <row r="24" spans="1:15" s="44" customFormat="1" ht="81.75" customHeight="1">
      <c r="A24" s="41"/>
      <c r="B24" s="42"/>
      <c r="C24" s="45"/>
      <c r="D24" s="1503" t="s">
        <v>306</v>
      </c>
      <c r="E24" s="1503"/>
      <c r="F24" s="1503"/>
      <c r="G24" s="1503"/>
      <c r="H24" s="1503"/>
      <c r="I24" s="1503"/>
      <c r="J24" s="1503"/>
      <c r="K24" s="1503"/>
      <c r="L24" s="1503"/>
      <c r="M24" s="1503"/>
      <c r="N24" s="384"/>
      <c r="O24" s="43"/>
    </row>
    <row r="25" spans="1:15" s="44" customFormat="1" ht="3" customHeight="1">
      <c r="A25" s="41"/>
      <c r="B25" s="42"/>
      <c r="C25" s="45"/>
      <c r="D25" s="258"/>
      <c r="E25" s="258"/>
      <c r="F25" s="258"/>
      <c r="G25" s="258"/>
      <c r="H25" s="258"/>
      <c r="I25" s="258"/>
      <c r="J25" s="258"/>
      <c r="K25" s="258"/>
      <c r="L25" s="258"/>
      <c r="M25" s="258"/>
      <c r="N25" s="384"/>
      <c r="O25" s="43"/>
    </row>
    <row r="26" spans="1:15" s="44" customFormat="1" ht="105.75" customHeight="1">
      <c r="A26" s="41"/>
      <c r="B26" s="42"/>
      <c r="C26" s="45"/>
      <c r="D26" s="1502" t="s">
        <v>442</v>
      </c>
      <c r="E26" s="1502"/>
      <c r="F26" s="1502"/>
      <c r="G26" s="1502"/>
      <c r="H26" s="1502"/>
      <c r="I26" s="1502"/>
      <c r="J26" s="1502"/>
      <c r="K26" s="1502"/>
      <c r="L26" s="1502"/>
      <c r="M26" s="1502"/>
      <c r="N26" s="384"/>
      <c r="O26" s="43"/>
    </row>
    <row r="27" spans="1:15" s="44" customFormat="1" ht="3" customHeight="1">
      <c r="A27" s="41"/>
      <c r="B27" s="42"/>
      <c r="C27" s="45"/>
      <c r="D27" s="56"/>
      <c r="E27" s="56"/>
      <c r="F27" s="56"/>
      <c r="G27" s="56"/>
      <c r="H27" s="56"/>
      <c r="I27" s="56"/>
      <c r="J27" s="57"/>
      <c r="K27" s="57"/>
      <c r="L27" s="57"/>
      <c r="M27" s="58"/>
      <c r="N27" s="384"/>
      <c r="O27" s="43"/>
    </row>
    <row r="28" spans="1:15" s="44" customFormat="1" ht="57" customHeight="1">
      <c r="A28" s="41"/>
      <c r="B28" s="42"/>
      <c r="C28" s="47"/>
      <c r="D28" s="1503" t="s">
        <v>53</v>
      </c>
      <c r="E28" s="1505"/>
      <c r="F28" s="1505"/>
      <c r="G28" s="1505"/>
      <c r="H28" s="1505"/>
      <c r="I28" s="1505"/>
      <c r="J28" s="1505"/>
      <c r="K28" s="1505"/>
      <c r="L28" s="1505"/>
      <c r="M28" s="1505"/>
      <c r="N28" s="384"/>
      <c r="O28" s="43"/>
    </row>
    <row r="29" spans="1:15" s="44" customFormat="1" ht="3" customHeight="1">
      <c r="A29" s="41"/>
      <c r="B29" s="42"/>
      <c r="C29" s="47"/>
      <c r="D29" s="259"/>
      <c r="E29" s="259"/>
      <c r="F29" s="259"/>
      <c r="G29" s="259"/>
      <c r="H29" s="259"/>
      <c r="I29" s="259"/>
      <c r="J29" s="259"/>
      <c r="K29" s="259"/>
      <c r="L29" s="259"/>
      <c r="M29" s="259"/>
      <c r="N29" s="384"/>
      <c r="O29" s="43"/>
    </row>
    <row r="30" spans="1:15" s="44" customFormat="1" ht="34.5" customHeight="1">
      <c r="A30" s="41"/>
      <c r="B30" s="42"/>
      <c r="C30" s="47"/>
      <c r="D30" s="1503" t="s">
        <v>52</v>
      </c>
      <c r="E30" s="1505"/>
      <c r="F30" s="1505"/>
      <c r="G30" s="1505"/>
      <c r="H30" s="1505"/>
      <c r="I30" s="1505"/>
      <c r="J30" s="1505"/>
      <c r="K30" s="1505"/>
      <c r="L30" s="1505"/>
      <c r="M30" s="1505"/>
      <c r="N30" s="384"/>
      <c r="O30" s="43"/>
    </row>
    <row r="31" spans="1:15" s="44" customFormat="1" ht="30.75" customHeight="1">
      <c r="A31" s="41"/>
      <c r="B31" s="42"/>
      <c r="C31" s="49"/>
      <c r="D31" s="92"/>
      <c r="E31" s="92"/>
      <c r="F31" s="92"/>
      <c r="G31" s="92"/>
      <c r="H31" s="92"/>
      <c r="I31" s="92"/>
      <c r="J31" s="92"/>
      <c r="K31" s="92"/>
      <c r="L31" s="92"/>
      <c r="M31" s="92"/>
      <c r="N31" s="384"/>
      <c r="O31" s="43"/>
    </row>
    <row r="32" spans="1:15" s="44" customFormat="1" ht="13.5" customHeight="1">
      <c r="A32" s="41"/>
      <c r="B32" s="42"/>
      <c r="C32" s="49"/>
      <c r="D32" s="372"/>
      <c r="E32" s="372"/>
      <c r="F32" s="372"/>
      <c r="G32" s="373"/>
      <c r="H32" s="374" t="s">
        <v>17</v>
      </c>
      <c r="I32" s="371"/>
      <c r="J32" s="52"/>
      <c r="K32" s="373"/>
      <c r="L32" s="374" t="s">
        <v>24</v>
      </c>
      <c r="M32" s="371"/>
      <c r="N32" s="384"/>
      <c r="O32" s="43"/>
    </row>
    <row r="33" spans="1:16" s="44" customFormat="1" ht="6" customHeight="1">
      <c r="A33" s="41"/>
      <c r="B33" s="42"/>
      <c r="C33" s="49"/>
      <c r="D33" s="375"/>
      <c r="E33" s="50"/>
      <c r="F33" s="50"/>
      <c r="G33" s="52"/>
      <c r="H33" s="51"/>
      <c r="I33" s="52"/>
      <c r="J33" s="52"/>
      <c r="K33" s="377"/>
      <c r="L33" s="378"/>
      <c r="M33" s="52"/>
      <c r="N33" s="384"/>
      <c r="O33" s="43"/>
    </row>
    <row r="34" spans="1:16" s="44" customFormat="1" ht="11.25">
      <c r="A34" s="41"/>
      <c r="B34" s="42"/>
      <c r="C34" s="48"/>
      <c r="D34" s="376" t="s">
        <v>44</v>
      </c>
      <c r="E34" s="50" t="s">
        <v>36</v>
      </c>
      <c r="F34" s="50"/>
      <c r="G34" s="50"/>
      <c r="H34" s="51"/>
      <c r="I34" s="50"/>
      <c r="J34" s="52"/>
      <c r="K34" s="379"/>
      <c r="L34" s="52"/>
      <c r="M34" s="52"/>
      <c r="N34" s="384"/>
      <c r="O34" s="43"/>
    </row>
    <row r="35" spans="1:16" s="44" customFormat="1" ht="11.25" customHeight="1">
      <c r="A35" s="41"/>
      <c r="B35" s="42"/>
      <c r="C35" s="49"/>
      <c r="D35" s="376" t="s">
        <v>3</v>
      </c>
      <c r="E35" s="50" t="s">
        <v>37</v>
      </c>
      <c r="F35" s="50"/>
      <c r="G35" s="52"/>
      <c r="H35" s="51"/>
      <c r="I35" s="52"/>
      <c r="J35" s="52"/>
      <c r="K35" s="379"/>
      <c r="L35" s="1004">
        <f>+capa!D55</f>
        <v>42062</v>
      </c>
      <c r="M35" s="1159"/>
      <c r="N35" s="384"/>
      <c r="O35" s="43"/>
    </row>
    <row r="36" spans="1:16" s="44" customFormat="1" ht="11.25">
      <c r="A36" s="41"/>
      <c r="B36" s="42"/>
      <c r="C36" s="49"/>
      <c r="D36" s="376" t="s">
        <v>40</v>
      </c>
      <c r="E36" s="50" t="s">
        <v>39</v>
      </c>
      <c r="F36" s="50"/>
      <c r="G36" s="52"/>
      <c r="H36" s="51"/>
      <c r="I36" s="52"/>
      <c r="J36" s="52"/>
      <c r="K36" s="1101"/>
      <c r="L36" s="1102"/>
      <c r="M36" s="1102"/>
      <c r="N36" s="384"/>
      <c r="O36" s="43"/>
    </row>
    <row r="37" spans="1:16" s="44" customFormat="1" ht="12.75" customHeight="1">
      <c r="A37" s="41"/>
      <c r="B37" s="42"/>
      <c r="C37" s="48"/>
      <c r="D37" s="376" t="s">
        <v>41</v>
      </c>
      <c r="E37" s="50" t="s">
        <v>20</v>
      </c>
      <c r="F37" s="50"/>
      <c r="G37" s="50"/>
      <c r="H37" s="51"/>
      <c r="I37" s="50"/>
      <c r="J37" s="52"/>
      <c r="K37" s="1506"/>
      <c r="L37" s="1507"/>
      <c r="M37" s="1507"/>
      <c r="N37" s="384"/>
      <c r="O37" s="43"/>
    </row>
    <row r="38" spans="1:16" s="44" customFormat="1" ht="11.25">
      <c r="A38" s="41"/>
      <c r="B38" s="42"/>
      <c r="C38" s="48"/>
      <c r="D38" s="376" t="s">
        <v>15</v>
      </c>
      <c r="E38" s="50" t="s">
        <v>5</v>
      </c>
      <c r="F38" s="50"/>
      <c r="G38" s="50"/>
      <c r="H38" s="51"/>
      <c r="I38" s="50"/>
      <c r="J38" s="52"/>
      <c r="K38" s="1506"/>
      <c r="L38" s="1507"/>
      <c r="M38" s="1507"/>
      <c r="N38" s="384"/>
      <c r="O38" s="43"/>
    </row>
    <row r="39" spans="1:16" s="44" customFormat="1" ht="8.25" customHeight="1">
      <c r="A39" s="41"/>
      <c r="B39" s="42"/>
      <c r="C39" s="42"/>
      <c r="D39" s="42"/>
      <c r="E39" s="42"/>
      <c r="F39" s="42"/>
      <c r="G39" s="42"/>
      <c r="H39" s="42"/>
      <c r="I39" s="42"/>
      <c r="J39" s="42"/>
      <c r="K39" s="37"/>
      <c r="L39" s="42"/>
      <c r="M39" s="42"/>
      <c r="N39" s="384"/>
      <c r="O39" s="43"/>
    </row>
    <row r="40" spans="1:16" ht="13.5" customHeight="1">
      <c r="A40" s="36"/>
      <c r="B40" s="40"/>
      <c r="C40" s="38"/>
      <c r="D40" s="38"/>
      <c r="E40" s="29"/>
      <c r="F40" s="37"/>
      <c r="G40" s="37"/>
      <c r="H40" s="37"/>
      <c r="I40" s="37"/>
      <c r="J40" s="37"/>
      <c r="L40" s="1500">
        <v>42036</v>
      </c>
      <c r="M40" s="1501"/>
      <c r="N40" s="420">
        <v>3</v>
      </c>
      <c r="O40" s="207"/>
      <c r="P40" s="207"/>
    </row>
    <row r="45" spans="1:16">
      <c r="J45" s="380"/>
      <c r="K45" s="380"/>
      <c r="L45" s="380"/>
      <c r="M45" s="380"/>
      <c r="N45" s="380"/>
      <c r="O45" s="380"/>
      <c r="P45" s="380"/>
    </row>
    <row r="46" spans="1:16">
      <c r="J46" s="380"/>
      <c r="K46" s="380"/>
      <c r="L46" s="380"/>
      <c r="M46" s="380"/>
      <c r="N46" s="380"/>
      <c r="O46" s="380"/>
      <c r="P46" s="380"/>
    </row>
    <row r="48" spans="1:16">
      <c r="C48" s="897"/>
    </row>
    <row r="51" spans="13:14" ht="8.25" customHeight="1"/>
    <row r="53" spans="13:14" ht="9" customHeight="1">
      <c r="N53" s="44"/>
    </row>
    <row r="54" spans="13:14" ht="8.25" customHeight="1">
      <c r="M54" s="53"/>
      <c r="N54" s="53"/>
    </row>
    <row r="55"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B1:E1"/>
    <mergeCell ref="C3:M4"/>
    <mergeCell ref="D20:M20"/>
    <mergeCell ref="D12:M12"/>
    <mergeCell ref="D10:M10"/>
    <mergeCell ref="D6:M6"/>
    <mergeCell ref="D16:M16"/>
    <mergeCell ref="D14:M14"/>
    <mergeCell ref="D8:M8"/>
    <mergeCell ref="L40:M40"/>
    <mergeCell ref="D26:M26"/>
    <mergeCell ref="D22:M22"/>
    <mergeCell ref="D18:M18"/>
    <mergeCell ref="D28:M28"/>
    <mergeCell ref="D30:M30"/>
    <mergeCell ref="D24:M24"/>
    <mergeCell ref="K37:M3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V74"/>
  <sheetViews>
    <sheetView showRuler="0" zoomScaleNormal="100" workbookViewId="0"/>
  </sheetViews>
  <sheetFormatPr defaultRowHeight="12.75"/>
  <cols>
    <col min="1" max="1" width="1" style="1165" customWidth="1"/>
    <col min="2" max="2" width="2.5703125" style="1165" customWidth="1"/>
    <col min="3" max="3" width="1" style="1165" customWidth="1"/>
    <col min="4" max="4" width="21.85546875" style="1165" customWidth="1"/>
    <col min="5" max="5" width="9.28515625" style="1165" customWidth="1"/>
    <col min="6" max="6" width="5.42578125" style="1165" customWidth="1"/>
    <col min="7" max="7" width="9.28515625" style="1165" customWidth="1"/>
    <col min="8" max="8" width="5.42578125" style="1165" customWidth="1"/>
    <col min="9" max="9" width="9.28515625" style="1165" customWidth="1"/>
    <col min="10" max="10" width="5.42578125" style="1165" customWidth="1"/>
    <col min="11" max="11" width="9.28515625" style="1165" customWidth="1"/>
    <col min="12" max="12" width="5.42578125" style="1165" customWidth="1"/>
    <col min="13" max="13" width="9.28515625" style="1165" customWidth="1"/>
    <col min="14" max="14" width="5.42578125" style="1165" customWidth="1"/>
    <col min="15" max="15" width="2.5703125" style="1165" customWidth="1"/>
    <col min="16" max="16" width="1" style="1165" customWidth="1"/>
    <col min="17" max="16384" width="9.140625" style="1165"/>
  </cols>
  <sheetData>
    <row r="1" spans="1:22" ht="13.5" customHeight="1">
      <c r="A1" s="1160"/>
      <c r="B1" s="1161"/>
      <c r="C1" s="1161"/>
      <c r="D1" s="1162"/>
      <c r="E1" s="1161"/>
      <c r="F1" s="1161"/>
      <c r="G1" s="1161"/>
      <c r="H1" s="1161"/>
      <c r="I1" s="1527" t="s">
        <v>421</v>
      </c>
      <c r="J1" s="1527"/>
      <c r="K1" s="1527"/>
      <c r="L1" s="1527"/>
      <c r="M1" s="1527"/>
      <c r="N1" s="1527"/>
      <c r="O1" s="1163"/>
      <c r="P1" s="1164"/>
      <c r="R1" s="1166"/>
      <c r="S1" s="1166"/>
      <c r="T1" s="1166"/>
      <c r="U1" s="1166"/>
      <c r="V1" s="1166"/>
    </row>
    <row r="2" spans="1:22" ht="6" customHeight="1">
      <c r="A2" s="1212"/>
      <c r="B2" s="1160"/>
      <c r="C2" s="1160"/>
      <c r="D2" s="1160"/>
      <c r="E2" s="1160"/>
      <c r="F2" s="1160"/>
      <c r="G2" s="1160"/>
      <c r="H2" s="1160"/>
      <c r="I2" s="1160"/>
      <c r="J2" s="1160"/>
      <c r="K2" s="1160"/>
      <c r="L2" s="1160"/>
      <c r="M2" s="1160"/>
      <c r="N2" s="1160"/>
      <c r="O2" s="1160"/>
      <c r="P2" s="1164"/>
      <c r="R2" s="1166"/>
      <c r="S2" s="1166"/>
      <c r="T2" s="1166"/>
      <c r="U2" s="1166"/>
      <c r="V2" s="1166"/>
    </row>
    <row r="3" spans="1:22" ht="13.5" customHeight="1" thickBot="1">
      <c r="A3" s="1212"/>
      <c r="B3" s="1160"/>
      <c r="C3" s="1237"/>
      <c r="D3" s="1160"/>
      <c r="E3" s="1160"/>
      <c r="F3" s="1160"/>
      <c r="G3" s="1170"/>
      <c r="H3" s="1160"/>
      <c r="I3" s="1160"/>
      <c r="J3" s="1160"/>
      <c r="K3" s="1160"/>
      <c r="L3" s="1160"/>
      <c r="M3" s="1523" t="s">
        <v>73</v>
      </c>
      <c r="N3" s="1523"/>
      <c r="O3" s="1160"/>
      <c r="P3" s="1164"/>
      <c r="R3" s="1166"/>
      <c r="S3" s="1166"/>
      <c r="T3" s="1166"/>
      <c r="U3" s="1166"/>
      <c r="V3" s="1166"/>
    </row>
    <row r="4" spans="1:22" s="1173" customFormat="1" ht="13.5" customHeight="1" thickBot="1">
      <c r="A4" s="1420"/>
      <c r="B4" s="1195"/>
      <c r="C4" s="1528" t="s">
        <v>182</v>
      </c>
      <c r="D4" s="1529"/>
      <c r="E4" s="1529"/>
      <c r="F4" s="1529"/>
      <c r="G4" s="1529"/>
      <c r="H4" s="1529"/>
      <c r="I4" s="1529"/>
      <c r="J4" s="1529"/>
      <c r="K4" s="1529"/>
      <c r="L4" s="1529"/>
      <c r="M4" s="1529"/>
      <c r="N4" s="1530"/>
      <c r="O4" s="1160"/>
      <c r="P4" s="1171"/>
      <c r="R4" s="1166"/>
      <c r="S4" s="1166"/>
      <c r="T4" s="1166"/>
      <c r="U4" s="1421"/>
      <c r="V4" s="1421"/>
    </row>
    <row r="5" spans="1:22" ht="3.75" customHeight="1">
      <c r="A5" s="1212"/>
      <c r="B5" s="1186"/>
      <c r="C5" s="1518" t="s">
        <v>160</v>
      </c>
      <c r="D5" s="1519"/>
      <c r="E5" s="1175"/>
      <c r="F5" s="1175"/>
      <c r="G5" s="1175"/>
      <c r="H5" s="1175"/>
      <c r="I5" s="1175"/>
      <c r="J5" s="1175"/>
      <c r="K5" s="1237"/>
      <c r="L5" s="1175"/>
      <c r="M5" s="1175"/>
      <c r="N5" s="1175"/>
      <c r="O5" s="1160"/>
      <c r="P5" s="1164"/>
      <c r="R5" s="1166"/>
      <c r="S5" s="1166"/>
      <c r="T5" s="1166"/>
      <c r="U5" s="1166"/>
      <c r="V5" s="1166"/>
    </row>
    <row r="6" spans="1:22" ht="13.5" customHeight="1">
      <c r="A6" s="1212"/>
      <c r="B6" s="1186"/>
      <c r="C6" s="1520"/>
      <c r="D6" s="1520"/>
      <c r="E6" s="1176" t="s">
        <v>671</v>
      </c>
      <c r="F6" s="1177" t="s">
        <v>34</v>
      </c>
      <c r="G6" s="1176" t="s">
        <v>34</v>
      </c>
      <c r="H6" s="1177" t="s">
        <v>34</v>
      </c>
      <c r="I6" s="1178"/>
      <c r="J6" s="1177">
        <v>2014</v>
      </c>
      <c r="K6" s="1179" t="s">
        <v>34</v>
      </c>
      <c r="L6" s="1180" t="s">
        <v>34</v>
      </c>
      <c r="M6" s="1180" t="s">
        <v>34</v>
      </c>
      <c r="N6" s="1181"/>
      <c r="O6" s="1160"/>
      <c r="P6" s="1164"/>
      <c r="R6" s="1166"/>
      <c r="S6" s="1166"/>
      <c r="T6" s="1166"/>
      <c r="U6" s="1166"/>
      <c r="V6" s="1166"/>
    </row>
    <row r="7" spans="1:22">
      <c r="A7" s="1212"/>
      <c r="B7" s="1186"/>
      <c r="C7" s="1182"/>
      <c r="D7" s="1182"/>
      <c r="E7" s="1521" t="s">
        <v>672</v>
      </c>
      <c r="F7" s="1521"/>
      <c r="G7" s="1521" t="s">
        <v>673</v>
      </c>
      <c r="H7" s="1521"/>
      <c r="I7" s="1521" t="s">
        <v>674</v>
      </c>
      <c r="J7" s="1521"/>
      <c r="K7" s="1521" t="s">
        <v>675</v>
      </c>
      <c r="L7" s="1521"/>
      <c r="M7" s="1521" t="s">
        <v>672</v>
      </c>
      <c r="N7" s="1521"/>
      <c r="O7" s="1160"/>
      <c r="P7" s="1164"/>
      <c r="R7" s="1166"/>
      <c r="S7" s="1166"/>
      <c r="T7" s="1166"/>
      <c r="U7" s="1166"/>
      <c r="V7" s="1166"/>
    </row>
    <row r="8" spans="1:22" s="1185" customFormat="1" ht="19.5" customHeight="1">
      <c r="A8" s="1422"/>
      <c r="B8" s="1227"/>
      <c r="C8" s="1512" t="s">
        <v>2</v>
      </c>
      <c r="D8" s="1512"/>
      <c r="E8" s="1526">
        <v>10428.4</v>
      </c>
      <c r="F8" s="1526"/>
      <c r="G8" s="1526">
        <v>10406.200000000001</v>
      </c>
      <c r="H8" s="1526"/>
      <c r="I8" s="1526">
        <v>10393.700000000001</v>
      </c>
      <c r="J8" s="1526"/>
      <c r="K8" s="1526">
        <v>10381.4</v>
      </c>
      <c r="L8" s="1526"/>
      <c r="M8" s="1526">
        <v>10367.799999999999</v>
      </c>
      <c r="N8" s="1526"/>
      <c r="O8" s="1160"/>
      <c r="P8" s="1183"/>
      <c r="R8" s="1166"/>
      <c r="S8" s="1166"/>
      <c r="T8" s="1166"/>
      <c r="U8" s="1166"/>
      <c r="V8" s="1166"/>
    </row>
    <row r="9" spans="1:22" ht="14.25" customHeight="1">
      <c r="A9" s="1212"/>
      <c r="B9" s="1160"/>
      <c r="C9" s="864" t="s">
        <v>72</v>
      </c>
      <c r="D9" s="1186"/>
      <c r="E9" s="1524">
        <v>4957.5</v>
      </c>
      <c r="F9" s="1524"/>
      <c r="G9" s="1524">
        <v>4938.8</v>
      </c>
      <c r="H9" s="1524"/>
      <c r="I9" s="1524">
        <v>4929.8999999999996</v>
      </c>
      <c r="J9" s="1524"/>
      <c r="K9" s="1524">
        <v>4921</v>
      </c>
      <c r="L9" s="1524"/>
      <c r="M9" s="1524">
        <v>4910.7</v>
      </c>
      <c r="N9" s="1524"/>
      <c r="O9" s="1187"/>
      <c r="P9" s="1164"/>
      <c r="R9" s="1166"/>
      <c r="S9" s="1166"/>
      <c r="T9" s="1166"/>
      <c r="U9" s="1166"/>
      <c r="V9" s="1166"/>
    </row>
    <row r="10" spans="1:22" ht="14.25" customHeight="1">
      <c r="A10" s="1212"/>
      <c r="B10" s="1160"/>
      <c r="C10" s="864" t="s">
        <v>71</v>
      </c>
      <c r="D10" s="1186"/>
      <c r="E10" s="1524">
        <v>5470.9</v>
      </c>
      <c r="F10" s="1524"/>
      <c r="G10" s="1524">
        <v>5467.4</v>
      </c>
      <c r="H10" s="1524"/>
      <c r="I10" s="1524">
        <v>5463.9</v>
      </c>
      <c r="J10" s="1524"/>
      <c r="K10" s="1524">
        <v>5460.4</v>
      </c>
      <c r="L10" s="1524"/>
      <c r="M10" s="1524">
        <v>5457.2</v>
      </c>
      <c r="N10" s="1524"/>
      <c r="O10" s="1187"/>
      <c r="P10" s="1164"/>
      <c r="R10" s="1166"/>
      <c r="S10" s="1166"/>
      <c r="T10" s="1166"/>
      <c r="U10" s="1166"/>
      <c r="V10" s="1166"/>
    </row>
    <row r="11" spans="1:22" ht="18.75" customHeight="1">
      <c r="A11" s="1212"/>
      <c r="B11" s="1160"/>
      <c r="C11" s="864" t="s">
        <v>181</v>
      </c>
      <c r="D11" s="1188"/>
      <c r="E11" s="1524">
        <v>1529.7</v>
      </c>
      <c r="F11" s="1524"/>
      <c r="G11" s="1524">
        <v>1515.6</v>
      </c>
      <c r="H11" s="1524"/>
      <c r="I11" s="1524">
        <v>1507.4</v>
      </c>
      <c r="J11" s="1524"/>
      <c r="K11" s="1524">
        <v>1499.6</v>
      </c>
      <c r="L11" s="1524"/>
      <c r="M11" s="1524">
        <v>1492.9</v>
      </c>
      <c r="N11" s="1524"/>
      <c r="O11" s="1187"/>
      <c r="P11" s="1164"/>
      <c r="R11" s="1166"/>
      <c r="S11" s="1166"/>
      <c r="T11" s="1166"/>
      <c r="U11" s="1166"/>
      <c r="V11" s="1166"/>
    </row>
    <row r="12" spans="1:22" ht="14.25" customHeight="1">
      <c r="A12" s="1212"/>
      <c r="B12" s="1160"/>
      <c r="C12" s="864" t="s">
        <v>161</v>
      </c>
      <c r="D12" s="1186"/>
      <c r="E12" s="1524">
        <v>1105.4000000000001</v>
      </c>
      <c r="F12" s="1524"/>
      <c r="G12" s="1524">
        <v>1105.4000000000001</v>
      </c>
      <c r="H12" s="1524"/>
      <c r="I12" s="1524">
        <v>1103.5</v>
      </c>
      <c r="J12" s="1524"/>
      <c r="K12" s="1524">
        <v>1101</v>
      </c>
      <c r="L12" s="1524"/>
      <c r="M12" s="1524">
        <v>1098.0999999999999</v>
      </c>
      <c r="N12" s="1524"/>
      <c r="O12" s="1187"/>
      <c r="P12" s="1164"/>
      <c r="R12" s="1166"/>
      <c r="S12" s="1166"/>
      <c r="T12" s="1166"/>
      <c r="U12" s="1166"/>
      <c r="V12" s="1166"/>
    </row>
    <row r="13" spans="1:22" ht="14.25" customHeight="1">
      <c r="A13" s="1212"/>
      <c r="B13" s="1160"/>
      <c r="C13" s="864" t="s">
        <v>162</v>
      </c>
      <c r="D13" s="1186"/>
      <c r="E13" s="1524">
        <v>2872.3</v>
      </c>
      <c r="F13" s="1524"/>
      <c r="G13" s="1524">
        <v>2860.5</v>
      </c>
      <c r="H13" s="1524"/>
      <c r="I13" s="1524">
        <v>2845.5</v>
      </c>
      <c r="J13" s="1524"/>
      <c r="K13" s="1524">
        <v>2829</v>
      </c>
      <c r="L13" s="1524"/>
      <c r="M13" s="1524">
        <v>2811.6</v>
      </c>
      <c r="N13" s="1524"/>
      <c r="O13" s="1187"/>
      <c r="P13" s="1164"/>
      <c r="R13" s="1166"/>
      <c r="S13" s="1166"/>
      <c r="T13" s="1166"/>
      <c r="U13" s="1166"/>
      <c r="V13" s="1166"/>
    </row>
    <row r="14" spans="1:22" ht="14.25" customHeight="1">
      <c r="A14" s="1212"/>
      <c r="B14" s="1160"/>
      <c r="C14" s="864" t="s">
        <v>163</v>
      </c>
      <c r="D14" s="1186"/>
      <c r="E14" s="1524">
        <v>4921</v>
      </c>
      <c r="F14" s="1524"/>
      <c r="G14" s="1524">
        <v>4925.2</v>
      </c>
      <c r="H14" s="1524"/>
      <c r="I14" s="1524">
        <v>4937.3999999999996</v>
      </c>
      <c r="J14" s="1524"/>
      <c r="K14" s="1524">
        <v>4951.8</v>
      </c>
      <c r="L14" s="1524"/>
      <c r="M14" s="1524">
        <v>4965.2</v>
      </c>
      <c r="N14" s="1524"/>
      <c r="O14" s="1187"/>
      <c r="P14" s="1164"/>
      <c r="R14" s="1166"/>
      <c r="S14" s="1166"/>
      <c r="T14" s="1166"/>
      <c r="U14" s="1166"/>
      <c r="V14" s="1166"/>
    </row>
    <row r="15" spans="1:22" s="1185" customFormat="1" ht="19.5" customHeight="1">
      <c r="A15" s="1422"/>
      <c r="B15" s="1227"/>
      <c r="C15" s="1512" t="s">
        <v>180</v>
      </c>
      <c r="D15" s="1512"/>
      <c r="E15" s="1526">
        <v>5276.8</v>
      </c>
      <c r="F15" s="1526"/>
      <c r="G15" s="1526">
        <v>5215</v>
      </c>
      <c r="H15" s="1526"/>
      <c r="I15" s="1526">
        <v>5243.5</v>
      </c>
      <c r="J15" s="1526"/>
      <c r="K15" s="1526">
        <v>5254</v>
      </c>
      <c r="L15" s="1526"/>
      <c r="M15" s="1526">
        <v>5189.8</v>
      </c>
      <c r="N15" s="1526"/>
      <c r="O15" s="1190"/>
      <c r="P15" s="1183"/>
      <c r="R15" s="1423"/>
    </row>
    <row r="16" spans="1:22" ht="14.25" customHeight="1">
      <c r="A16" s="1212"/>
      <c r="B16" s="1160"/>
      <c r="C16" s="864" t="s">
        <v>72</v>
      </c>
      <c r="D16" s="1186"/>
      <c r="E16" s="1524">
        <v>2710.1</v>
      </c>
      <c r="F16" s="1524"/>
      <c r="G16" s="1524">
        <v>2676.4</v>
      </c>
      <c r="H16" s="1524"/>
      <c r="I16" s="1524">
        <v>2695.5</v>
      </c>
      <c r="J16" s="1524"/>
      <c r="K16" s="1524">
        <v>2691.8</v>
      </c>
      <c r="L16" s="1524"/>
      <c r="M16" s="1524">
        <v>2660.4</v>
      </c>
      <c r="N16" s="1524"/>
      <c r="O16" s="1187"/>
      <c r="P16" s="1164"/>
    </row>
    <row r="17" spans="1:16" ht="14.25" customHeight="1">
      <c r="A17" s="1212"/>
      <c r="B17" s="1160"/>
      <c r="C17" s="864" t="s">
        <v>71</v>
      </c>
      <c r="D17" s="1186"/>
      <c r="E17" s="1524">
        <v>2566.6999999999998</v>
      </c>
      <c r="F17" s="1524"/>
      <c r="G17" s="1524">
        <v>2538.6</v>
      </c>
      <c r="H17" s="1524"/>
      <c r="I17" s="1524">
        <v>2548</v>
      </c>
      <c r="J17" s="1524"/>
      <c r="K17" s="1524">
        <v>2562.1</v>
      </c>
      <c r="L17" s="1524"/>
      <c r="M17" s="1524">
        <v>2529.5</v>
      </c>
      <c r="N17" s="1524"/>
      <c r="O17" s="1187"/>
      <c r="P17" s="1164"/>
    </row>
    <row r="18" spans="1:16" ht="18.75" customHeight="1">
      <c r="A18" s="1212"/>
      <c r="B18" s="1160"/>
      <c r="C18" s="864" t="s">
        <v>161</v>
      </c>
      <c r="D18" s="1186"/>
      <c r="E18" s="1524">
        <v>383.2</v>
      </c>
      <c r="F18" s="1524"/>
      <c r="G18" s="1524">
        <v>377.9</v>
      </c>
      <c r="H18" s="1524"/>
      <c r="I18" s="1524">
        <v>363.4</v>
      </c>
      <c r="J18" s="1524"/>
      <c r="K18" s="1524">
        <v>401.1</v>
      </c>
      <c r="L18" s="1524"/>
      <c r="M18" s="1524">
        <v>369.5</v>
      </c>
      <c r="N18" s="1524"/>
      <c r="O18" s="1187"/>
      <c r="P18" s="1164"/>
    </row>
    <row r="19" spans="1:16" ht="14.25" customHeight="1">
      <c r="A19" s="1212"/>
      <c r="B19" s="1160"/>
      <c r="C19" s="864" t="s">
        <v>162</v>
      </c>
      <c r="D19" s="1186"/>
      <c r="E19" s="1524">
        <v>2609.5</v>
      </c>
      <c r="F19" s="1524"/>
      <c r="G19" s="1524">
        <v>2589.4</v>
      </c>
      <c r="H19" s="1524"/>
      <c r="I19" s="1524">
        <v>2591</v>
      </c>
      <c r="J19" s="1524"/>
      <c r="K19" s="1524">
        <v>2559.4</v>
      </c>
      <c r="L19" s="1524"/>
      <c r="M19" s="1524">
        <v>2551.6999999999998</v>
      </c>
      <c r="N19" s="1524"/>
      <c r="O19" s="1187"/>
      <c r="P19" s="1164"/>
    </row>
    <row r="20" spans="1:16" ht="14.25" customHeight="1">
      <c r="A20" s="1212"/>
      <c r="B20" s="1160"/>
      <c r="C20" s="864" t="s">
        <v>163</v>
      </c>
      <c r="D20" s="1186"/>
      <c r="E20" s="1524">
        <v>2284.1</v>
      </c>
      <c r="F20" s="1524"/>
      <c r="G20" s="1524">
        <v>2247.6</v>
      </c>
      <c r="H20" s="1524"/>
      <c r="I20" s="1524">
        <v>2289</v>
      </c>
      <c r="J20" s="1524"/>
      <c r="K20" s="1524">
        <v>2293.5</v>
      </c>
      <c r="L20" s="1524"/>
      <c r="M20" s="1524">
        <v>2268.6999999999998</v>
      </c>
      <c r="N20" s="1524"/>
      <c r="O20" s="1187"/>
      <c r="P20" s="1164"/>
    </row>
    <row r="21" spans="1:16" s="1193" customFormat="1" ht="19.5" customHeight="1">
      <c r="A21" s="1424"/>
      <c r="B21" s="1425"/>
      <c r="C21" s="1512" t="s">
        <v>624</v>
      </c>
      <c r="D21" s="1512"/>
      <c r="E21" s="1525">
        <v>59.3</v>
      </c>
      <c r="F21" s="1525"/>
      <c r="G21" s="1525">
        <v>58.7</v>
      </c>
      <c r="H21" s="1525"/>
      <c r="I21" s="1525">
        <v>59</v>
      </c>
      <c r="J21" s="1525"/>
      <c r="K21" s="1525">
        <v>59.2</v>
      </c>
      <c r="L21" s="1525"/>
      <c r="M21" s="1525">
        <v>58.5</v>
      </c>
      <c r="N21" s="1525"/>
      <c r="O21" s="1192"/>
      <c r="P21" s="1191"/>
    </row>
    <row r="22" spans="1:16" ht="14.25" customHeight="1">
      <c r="A22" s="1212"/>
      <c r="B22" s="1160"/>
      <c r="C22" s="864" t="s">
        <v>72</v>
      </c>
      <c r="D22" s="1186"/>
      <c r="E22" s="1524">
        <v>64.900000000000006</v>
      </c>
      <c r="F22" s="1524"/>
      <c r="G22" s="1524">
        <v>64.3</v>
      </c>
      <c r="H22" s="1524"/>
      <c r="I22" s="1524">
        <v>64.8</v>
      </c>
      <c r="J22" s="1524"/>
      <c r="K22" s="1524">
        <v>64.8</v>
      </c>
      <c r="L22" s="1524"/>
      <c r="M22" s="1524">
        <v>64.2</v>
      </c>
      <c r="N22" s="1524"/>
      <c r="O22" s="1187"/>
      <c r="P22" s="1164"/>
    </row>
    <row r="23" spans="1:16" ht="14.25" customHeight="1">
      <c r="A23" s="1212"/>
      <c r="B23" s="1160"/>
      <c r="C23" s="864" t="s">
        <v>71</v>
      </c>
      <c r="D23" s="1186"/>
      <c r="E23" s="1524">
        <v>54.3</v>
      </c>
      <c r="F23" s="1524"/>
      <c r="G23" s="1524">
        <v>53.7</v>
      </c>
      <c r="H23" s="1524"/>
      <c r="I23" s="1524">
        <v>53.9</v>
      </c>
      <c r="J23" s="1524"/>
      <c r="K23" s="1524">
        <v>54.2</v>
      </c>
      <c r="L23" s="1524"/>
      <c r="M23" s="1524">
        <v>53.5</v>
      </c>
      <c r="N23" s="1524"/>
      <c r="O23" s="1187"/>
      <c r="P23" s="1164"/>
    </row>
    <row r="24" spans="1:16" ht="18.75" customHeight="1">
      <c r="A24" s="1212"/>
      <c r="B24" s="1160"/>
      <c r="C24" s="864" t="s">
        <v>176</v>
      </c>
      <c r="D24" s="1186"/>
      <c r="E24" s="1524">
        <v>73.400000000000006</v>
      </c>
      <c r="F24" s="1524"/>
      <c r="G24" s="1524">
        <v>73</v>
      </c>
      <c r="H24" s="1524"/>
      <c r="I24" s="1524">
        <v>73.3</v>
      </c>
      <c r="J24" s="1524"/>
      <c r="K24" s="1524">
        <v>73.5</v>
      </c>
      <c r="L24" s="1524"/>
      <c r="M24" s="1524">
        <v>73.2</v>
      </c>
      <c r="N24" s="1524"/>
      <c r="O24" s="1187"/>
      <c r="P24" s="1164"/>
    </row>
    <row r="25" spans="1:16" ht="14.25" customHeight="1">
      <c r="A25" s="1212"/>
      <c r="B25" s="1160"/>
      <c r="C25" s="864" t="s">
        <v>161</v>
      </c>
      <c r="D25" s="1186"/>
      <c r="E25" s="1524">
        <v>34.700000000000003</v>
      </c>
      <c r="F25" s="1524"/>
      <c r="G25" s="1524">
        <v>34.200000000000003</v>
      </c>
      <c r="H25" s="1524"/>
      <c r="I25" s="1524">
        <v>32.9</v>
      </c>
      <c r="J25" s="1524"/>
      <c r="K25" s="1524">
        <v>36.4</v>
      </c>
      <c r="L25" s="1524"/>
      <c r="M25" s="1524">
        <v>33.6</v>
      </c>
      <c r="N25" s="1524"/>
      <c r="O25" s="1187"/>
      <c r="P25" s="1164"/>
    </row>
    <row r="26" spans="1:16" ht="14.25" customHeight="1">
      <c r="A26" s="1212"/>
      <c r="B26" s="1160"/>
      <c r="C26" s="864" t="s">
        <v>162</v>
      </c>
      <c r="D26" s="1160"/>
      <c r="E26" s="1522">
        <v>90.8</v>
      </c>
      <c r="F26" s="1522"/>
      <c r="G26" s="1522">
        <v>90.5</v>
      </c>
      <c r="H26" s="1522"/>
      <c r="I26" s="1522">
        <v>91.1</v>
      </c>
      <c r="J26" s="1522"/>
      <c r="K26" s="1522">
        <v>90.5</v>
      </c>
      <c r="L26" s="1522"/>
      <c r="M26" s="1522">
        <v>90.8</v>
      </c>
      <c r="N26" s="1522"/>
      <c r="O26" s="1187"/>
      <c r="P26" s="1164"/>
    </row>
    <row r="27" spans="1:16" ht="14.25" customHeight="1">
      <c r="A27" s="1212"/>
      <c r="B27" s="1160"/>
      <c r="C27" s="864" t="s">
        <v>163</v>
      </c>
      <c r="D27" s="1160"/>
      <c r="E27" s="1522">
        <v>46.4</v>
      </c>
      <c r="F27" s="1522"/>
      <c r="G27" s="1522">
        <v>45.6</v>
      </c>
      <c r="H27" s="1522"/>
      <c r="I27" s="1522">
        <v>46.4</v>
      </c>
      <c r="J27" s="1522"/>
      <c r="K27" s="1522">
        <v>46.3</v>
      </c>
      <c r="L27" s="1522"/>
      <c r="M27" s="1522">
        <v>45.7</v>
      </c>
      <c r="N27" s="1522"/>
      <c r="O27" s="1187"/>
      <c r="P27" s="1164"/>
    </row>
    <row r="28" spans="1:16" ht="13.5" customHeight="1">
      <c r="A28" s="1212"/>
      <c r="B28" s="1160"/>
      <c r="C28" s="865" t="s">
        <v>179</v>
      </c>
      <c r="D28" s="1160"/>
      <c r="E28" s="866"/>
      <c r="F28" s="866"/>
      <c r="G28" s="866"/>
      <c r="H28" s="866"/>
      <c r="I28" s="866"/>
      <c r="J28" s="866"/>
      <c r="K28" s="866"/>
      <c r="L28" s="866"/>
      <c r="M28" s="866"/>
      <c r="N28" s="866"/>
      <c r="O28" s="1187"/>
      <c r="P28" s="1164"/>
    </row>
    <row r="29" spans="1:16" s="1199" customFormat="1" ht="12.75" customHeight="1" thickBot="1">
      <c r="A29" s="1426"/>
      <c r="B29" s="1234"/>
      <c r="C29" s="871"/>
      <c r="D29" s="868"/>
      <c r="E29" s="1204"/>
      <c r="F29" s="1204"/>
      <c r="G29" s="1204"/>
      <c r="H29" s="1204"/>
      <c r="I29" s="1204"/>
      <c r="J29" s="1204"/>
      <c r="K29" s="1204"/>
      <c r="L29" s="1204"/>
      <c r="M29" s="1523"/>
      <c r="N29" s="1523"/>
      <c r="O29" s="1198"/>
      <c r="P29" s="1196"/>
    </row>
    <row r="30" spans="1:16" s="1199" customFormat="1" ht="13.5" customHeight="1" thickBot="1">
      <c r="A30" s="1426"/>
      <c r="B30" s="1234"/>
      <c r="C30" s="1515" t="s">
        <v>625</v>
      </c>
      <c r="D30" s="1516"/>
      <c r="E30" s="1516"/>
      <c r="F30" s="1516"/>
      <c r="G30" s="1516"/>
      <c r="H30" s="1516"/>
      <c r="I30" s="1516"/>
      <c r="J30" s="1516"/>
      <c r="K30" s="1516"/>
      <c r="L30" s="1516"/>
      <c r="M30" s="1516"/>
      <c r="N30" s="1517"/>
      <c r="O30" s="1198"/>
      <c r="P30" s="1196"/>
    </row>
    <row r="31" spans="1:16" s="1199" customFormat="1" ht="3.75" customHeight="1">
      <c r="A31" s="1426"/>
      <c r="B31" s="1234"/>
      <c r="C31" s="1518" t="s">
        <v>164</v>
      </c>
      <c r="D31" s="1519"/>
      <c r="E31" s="1195"/>
      <c r="F31" s="1195"/>
      <c r="G31" s="1195"/>
      <c r="H31" s="1195"/>
      <c r="I31" s="1195"/>
      <c r="J31" s="1195"/>
      <c r="K31" s="1195"/>
      <c r="L31" s="1195"/>
      <c r="M31" s="1195"/>
      <c r="N31" s="1195"/>
      <c r="O31" s="1198"/>
      <c r="P31" s="1196"/>
    </row>
    <row r="32" spans="1:16" ht="13.5" customHeight="1">
      <c r="A32" s="1212"/>
      <c r="B32" s="1186"/>
      <c r="C32" s="1520"/>
      <c r="D32" s="1520"/>
      <c r="E32" s="1176" t="s">
        <v>671</v>
      </c>
      <c r="F32" s="1177" t="s">
        <v>34</v>
      </c>
      <c r="G32" s="1176" t="s">
        <v>34</v>
      </c>
      <c r="H32" s="1177" t="s">
        <v>34</v>
      </c>
      <c r="I32" s="1178"/>
      <c r="J32" s="1177">
        <v>2014</v>
      </c>
      <c r="K32" s="1179" t="s">
        <v>34</v>
      </c>
      <c r="L32" s="1180" t="s">
        <v>34</v>
      </c>
      <c r="M32" s="1180" t="s">
        <v>34</v>
      </c>
      <c r="N32" s="1181"/>
      <c r="O32" s="1160"/>
      <c r="P32" s="1164"/>
    </row>
    <row r="33" spans="1:18" s="1199" customFormat="1" ht="12.75" customHeight="1">
      <c r="A33" s="1426"/>
      <c r="B33" s="1234"/>
      <c r="C33" s="1182"/>
      <c r="D33" s="1182"/>
      <c r="E33" s="1521" t="str">
        <f>+E7</f>
        <v>4.º trimestre</v>
      </c>
      <c r="F33" s="1521"/>
      <c r="G33" s="1521" t="str">
        <f>+G7</f>
        <v>1.º trimestre</v>
      </c>
      <c r="H33" s="1521"/>
      <c r="I33" s="1521" t="str">
        <f>+I7</f>
        <v>2.º trimestre</v>
      </c>
      <c r="J33" s="1521"/>
      <c r="K33" s="1521" t="str">
        <f>+K7</f>
        <v>3.º trimestre</v>
      </c>
      <c r="L33" s="1521"/>
      <c r="M33" s="1521" t="str">
        <f>+M7</f>
        <v>4.º trimestre</v>
      </c>
      <c r="N33" s="1521"/>
      <c r="O33" s="1198"/>
      <c r="P33" s="1196"/>
    </row>
    <row r="34" spans="1:18" s="1199" customFormat="1" ht="12.75" customHeight="1">
      <c r="A34" s="1426"/>
      <c r="B34" s="1234"/>
      <c r="C34" s="1182"/>
      <c r="D34" s="1182"/>
      <c r="E34" s="1427" t="s">
        <v>165</v>
      </c>
      <c r="F34" s="1427" t="s">
        <v>107</v>
      </c>
      <c r="G34" s="1427" t="s">
        <v>165</v>
      </c>
      <c r="H34" s="1427" t="s">
        <v>107</v>
      </c>
      <c r="I34" s="1428" t="s">
        <v>165</v>
      </c>
      <c r="J34" s="1428" t="s">
        <v>107</v>
      </c>
      <c r="K34" s="1428" t="s">
        <v>165</v>
      </c>
      <c r="L34" s="1428" t="s">
        <v>107</v>
      </c>
      <c r="M34" s="1428" t="s">
        <v>165</v>
      </c>
      <c r="N34" s="1428" t="s">
        <v>107</v>
      </c>
      <c r="O34" s="1198"/>
      <c r="P34" s="1196"/>
    </row>
    <row r="35" spans="1:18" s="1199" customFormat="1" ht="17.25" customHeight="1">
      <c r="A35" s="1426"/>
      <c r="B35" s="1234"/>
      <c r="C35" s="1512" t="s">
        <v>2</v>
      </c>
      <c r="D35" s="1512"/>
      <c r="E35" s="1429">
        <v>10428.4</v>
      </c>
      <c r="F35" s="1228">
        <f>+E35/E35*100</f>
        <v>100</v>
      </c>
      <c r="G35" s="1429">
        <v>10406.200000000001</v>
      </c>
      <c r="H35" s="1228">
        <f>+G35/G35*100</f>
        <v>100</v>
      </c>
      <c r="I35" s="1429">
        <v>10393.700000000001</v>
      </c>
      <c r="J35" s="1228">
        <f>+I35/I35*100</f>
        <v>100</v>
      </c>
      <c r="K35" s="1429">
        <v>10381.4</v>
      </c>
      <c r="L35" s="1228">
        <f>+K35/K35*100</f>
        <v>100</v>
      </c>
      <c r="M35" s="1228">
        <v>10367.799999999999</v>
      </c>
      <c r="N35" s="1228">
        <f>+M35/M35*100</f>
        <v>100</v>
      </c>
      <c r="O35" s="1198"/>
      <c r="P35" s="1196"/>
    </row>
    <row r="36" spans="1:18" s="1199" customFormat="1" ht="14.25" customHeight="1">
      <c r="A36" s="1426"/>
      <c r="B36" s="1234"/>
      <c r="C36" s="1252"/>
      <c r="D36" s="868" t="s">
        <v>72</v>
      </c>
      <c r="E36" s="1430">
        <v>4957.5</v>
      </c>
      <c r="F36" s="1230">
        <f>+E36/E35*100</f>
        <v>47.538452686893486</v>
      </c>
      <c r="G36" s="1430">
        <v>4938.8</v>
      </c>
      <c r="H36" s="1230">
        <f>+G36/G35*100</f>
        <v>47.460167976783069</v>
      </c>
      <c r="I36" s="1430">
        <v>4929.8999999999996</v>
      </c>
      <c r="J36" s="1230">
        <f>+I36/I35*100</f>
        <v>47.431617229667964</v>
      </c>
      <c r="K36" s="1430">
        <v>4921</v>
      </c>
      <c r="L36" s="1230">
        <f>+K36/K35*100</f>
        <v>47.402084497273975</v>
      </c>
      <c r="M36" s="1230">
        <v>4910.7</v>
      </c>
      <c r="N36" s="1230">
        <f>+M36/M35*100</f>
        <v>47.364918304751249</v>
      </c>
      <c r="O36" s="1198"/>
      <c r="P36" s="1196"/>
    </row>
    <row r="37" spans="1:18" s="1199" customFormat="1" ht="14.25" customHeight="1">
      <c r="A37" s="1426"/>
      <c r="B37" s="1234"/>
      <c r="C37" s="867"/>
      <c r="D37" s="868" t="s">
        <v>71</v>
      </c>
      <c r="E37" s="1430">
        <v>5470.9</v>
      </c>
      <c r="F37" s="1230">
        <f>+E37/E35*100</f>
        <v>52.461547313106514</v>
      </c>
      <c r="G37" s="1430">
        <v>5467.4</v>
      </c>
      <c r="H37" s="1230">
        <f>+G37/G35*100</f>
        <v>52.539832023216924</v>
      </c>
      <c r="I37" s="1430">
        <v>5463.9</v>
      </c>
      <c r="J37" s="1230">
        <f>+I37/I35*100</f>
        <v>52.569344891617028</v>
      </c>
      <c r="K37" s="1430">
        <v>5460.4</v>
      </c>
      <c r="L37" s="1230">
        <f>+K37/K35*100</f>
        <v>52.597915502726025</v>
      </c>
      <c r="M37" s="1230">
        <v>5457.2</v>
      </c>
      <c r="N37" s="1230">
        <f>+M37/M35*100</f>
        <v>52.636046220027396</v>
      </c>
      <c r="O37" s="1198"/>
      <c r="P37" s="1196"/>
    </row>
    <row r="38" spans="1:18" s="1199" customFormat="1" ht="17.25" customHeight="1">
      <c r="A38" s="1426"/>
      <c r="B38" s="1234"/>
      <c r="C38" s="871" t="s">
        <v>181</v>
      </c>
      <c r="D38" s="867"/>
      <c r="E38" s="1431">
        <v>1529.7</v>
      </c>
      <c r="F38" s="1229">
        <f>+E38/$M$35*100</f>
        <v>14.754335538879996</v>
      </c>
      <c r="G38" s="1431">
        <v>1515.6</v>
      </c>
      <c r="H38" s="1229">
        <f>+G38/$M$35*100</f>
        <v>14.618337545091533</v>
      </c>
      <c r="I38" s="1431">
        <v>1507.4</v>
      </c>
      <c r="J38" s="1229">
        <f>+I38/$M$35*100</f>
        <v>14.539246513242926</v>
      </c>
      <c r="K38" s="1431">
        <v>1499.6</v>
      </c>
      <c r="L38" s="1229">
        <f>+K38/$M$35*100</f>
        <v>14.464013580508883</v>
      </c>
      <c r="M38" s="1229">
        <v>1492.9</v>
      </c>
      <c r="N38" s="1229">
        <f>+M38/$M$35*100</f>
        <v>14.3993904203399</v>
      </c>
      <c r="O38" s="1198"/>
      <c r="P38" s="1196"/>
    </row>
    <row r="39" spans="1:18" s="1199" customFormat="1" ht="14.25" customHeight="1">
      <c r="A39" s="1426"/>
      <c r="B39" s="1234"/>
      <c r="C39" s="871"/>
      <c r="D39" s="868" t="s">
        <v>72</v>
      </c>
      <c r="E39" s="1430">
        <v>783.1</v>
      </c>
      <c r="F39" s="1230">
        <f>+E39/E38*100</f>
        <v>51.193044387788454</v>
      </c>
      <c r="G39" s="1430">
        <v>775.6</v>
      </c>
      <c r="H39" s="1230">
        <f>+G39/G38*100</f>
        <v>51.174452362100823</v>
      </c>
      <c r="I39" s="1430">
        <v>771.4</v>
      </c>
      <c r="J39" s="1230">
        <f>+I39/I38*100</f>
        <v>51.174207244261638</v>
      </c>
      <c r="K39" s="1430">
        <v>767.4</v>
      </c>
      <c r="L39" s="1230">
        <f>+K39/K38*100</f>
        <v>51.173646305681523</v>
      </c>
      <c r="M39" s="1230">
        <v>763.9</v>
      </c>
      <c r="N39" s="1230">
        <f>+M39/M38*100</f>
        <v>51.168865965570362</v>
      </c>
      <c r="O39" s="1198"/>
      <c r="P39" s="1196"/>
    </row>
    <row r="40" spans="1:18" s="1199" customFormat="1" ht="14.25" customHeight="1">
      <c r="A40" s="1426"/>
      <c r="B40" s="1234"/>
      <c r="C40" s="871"/>
      <c r="D40" s="868" t="s">
        <v>71</v>
      </c>
      <c r="E40" s="1430">
        <v>746.5</v>
      </c>
      <c r="F40" s="1230">
        <f>+E40/E38*100</f>
        <v>48.800418382689415</v>
      </c>
      <c r="G40" s="1430">
        <v>740</v>
      </c>
      <c r="H40" s="1230">
        <f>+G40/G38*100</f>
        <v>48.825547637899184</v>
      </c>
      <c r="I40" s="1430">
        <v>736</v>
      </c>
      <c r="J40" s="1230">
        <f>+I40/I38*100</f>
        <v>48.825792755738355</v>
      </c>
      <c r="K40" s="1430">
        <v>732.3</v>
      </c>
      <c r="L40" s="1230">
        <f>+K40/K38*100</f>
        <v>48.83302213923713</v>
      </c>
      <c r="M40" s="1230">
        <v>729</v>
      </c>
      <c r="N40" s="1230">
        <f>+M40/M38*100</f>
        <v>48.831134034429631</v>
      </c>
      <c r="O40" s="1198"/>
      <c r="P40" s="1196"/>
    </row>
    <row r="41" spans="1:18" s="1199" customFormat="1" ht="17.25" customHeight="1">
      <c r="A41" s="1426"/>
      <c r="B41" s="1234"/>
      <c r="C41" s="871" t="s">
        <v>161</v>
      </c>
      <c r="D41" s="867"/>
      <c r="E41" s="1431">
        <v>1105.4000000000001</v>
      </c>
      <c r="F41" s="1229">
        <f>+E41/$M$35*100</f>
        <v>10.661856903103843</v>
      </c>
      <c r="G41" s="1431">
        <v>1104.9000000000001</v>
      </c>
      <c r="H41" s="1229">
        <f>+G41/$M$35*100</f>
        <v>10.657034279210635</v>
      </c>
      <c r="I41" s="1431">
        <v>1103.5</v>
      </c>
      <c r="J41" s="1229">
        <f>+I41/$M$35*100</f>
        <v>10.643530932309652</v>
      </c>
      <c r="K41" s="1431">
        <v>1101</v>
      </c>
      <c r="L41" s="1229">
        <f>+K41/$M$35*100</f>
        <v>10.619417812843611</v>
      </c>
      <c r="M41" s="1229">
        <v>1098.0999999999999</v>
      </c>
      <c r="N41" s="1229">
        <f>+M41/$M$35*100</f>
        <v>10.591446594263006</v>
      </c>
      <c r="O41" s="1198"/>
      <c r="P41" s="1196"/>
      <c r="R41" s="1432"/>
    </row>
    <row r="42" spans="1:18" s="1199" customFormat="1" ht="14.25" customHeight="1">
      <c r="A42" s="1426"/>
      <c r="B42" s="1234"/>
      <c r="C42" s="871"/>
      <c r="D42" s="868" t="s">
        <v>72</v>
      </c>
      <c r="E42" s="1430">
        <v>560</v>
      </c>
      <c r="F42" s="1230">
        <f>+E42/E41*100</f>
        <v>50.660394427356614</v>
      </c>
      <c r="G42" s="1430">
        <v>558.1</v>
      </c>
      <c r="H42" s="1230">
        <f>+G42/G41*100</f>
        <v>50.511358493981348</v>
      </c>
      <c r="I42" s="1430">
        <v>557</v>
      </c>
      <c r="J42" s="1230">
        <f>+I42/I41*100</f>
        <v>50.475758948799275</v>
      </c>
      <c r="K42" s="1430">
        <v>555.6</v>
      </c>
      <c r="L42" s="1230">
        <f>+K42/K41*100</f>
        <v>50.463215258855584</v>
      </c>
      <c r="M42" s="1230">
        <v>553.79999999999995</v>
      </c>
      <c r="N42" s="1230">
        <f>+M42/M41*100</f>
        <v>50.43256534013296</v>
      </c>
      <c r="O42" s="1198"/>
      <c r="P42" s="1196"/>
      <c r="R42" s="1432"/>
    </row>
    <row r="43" spans="1:18" s="1199" customFormat="1" ht="14.25" customHeight="1">
      <c r="A43" s="1426"/>
      <c r="B43" s="1234"/>
      <c r="C43" s="871"/>
      <c r="D43" s="868" t="s">
        <v>71</v>
      </c>
      <c r="E43" s="1430">
        <v>545.4</v>
      </c>
      <c r="F43" s="1230">
        <f>+E43/E41*100</f>
        <v>49.339605572643379</v>
      </c>
      <c r="G43" s="1430">
        <v>546.9</v>
      </c>
      <c r="H43" s="1230">
        <f>+G43/G41*100</f>
        <v>49.497692098832466</v>
      </c>
      <c r="I43" s="1430">
        <v>546.4</v>
      </c>
      <c r="J43" s="1230">
        <f>+I43/I41*100</f>
        <v>49.515178975985499</v>
      </c>
      <c r="K43" s="1430">
        <v>545.4</v>
      </c>
      <c r="L43" s="1230">
        <f>+K43/K41*100</f>
        <v>49.536784741144416</v>
      </c>
      <c r="M43" s="1230">
        <v>544.29999999999995</v>
      </c>
      <c r="N43" s="1230">
        <f>+M43/M41*100</f>
        <v>49.567434659867047</v>
      </c>
      <c r="O43" s="1198"/>
      <c r="P43" s="1196"/>
    </row>
    <row r="44" spans="1:18" s="1199" customFormat="1" ht="17.25" customHeight="1">
      <c r="A44" s="1426"/>
      <c r="B44" s="1234"/>
      <c r="C44" s="871" t="s">
        <v>626</v>
      </c>
      <c r="D44" s="867"/>
      <c r="E44" s="1431">
        <v>1271.4000000000001</v>
      </c>
      <c r="F44" s="1229">
        <f>+E44/$M$35*100</f>
        <v>12.262968035648838</v>
      </c>
      <c r="G44" s="1431">
        <v>1263</v>
      </c>
      <c r="H44" s="1229">
        <f>+G44/$M$35*100</f>
        <v>12.181947954242945</v>
      </c>
      <c r="I44" s="1431">
        <v>1252</v>
      </c>
      <c r="J44" s="1229">
        <f>+I44/$M$35*100</f>
        <v>12.075850228592373</v>
      </c>
      <c r="K44" s="1431">
        <v>1239.9000000000001</v>
      </c>
      <c r="L44" s="1229">
        <f>+K44/$M$35*100</f>
        <v>11.959142730376746</v>
      </c>
      <c r="M44" s="1229">
        <v>1227.2</v>
      </c>
      <c r="N44" s="1229">
        <f>+M44/$M$35*100</f>
        <v>11.836648083489267</v>
      </c>
      <c r="O44" s="1198"/>
      <c r="P44" s="1196"/>
    </row>
    <row r="45" spans="1:18" s="1199" customFormat="1" ht="14.25" customHeight="1">
      <c r="A45" s="1426"/>
      <c r="B45" s="1234"/>
      <c r="C45" s="871"/>
      <c r="D45" s="868" t="s">
        <v>72</v>
      </c>
      <c r="E45" s="1430">
        <v>624</v>
      </c>
      <c r="F45" s="1230">
        <f>+E45/E44*100</f>
        <v>49.079754601226988</v>
      </c>
      <c r="G45" s="1430">
        <v>617.70000000000005</v>
      </c>
      <c r="H45" s="1230">
        <f>+G45/G44*100</f>
        <v>48.907363420427558</v>
      </c>
      <c r="I45" s="1430">
        <v>611.9</v>
      </c>
      <c r="J45" s="1230">
        <f>+I45/I44*100</f>
        <v>48.873801916932905</v>
      </c>
      <c r="K45" s="1430">
        <v>605.6</v>
      </c>
      <c r="L45" s="1230">
        <f>+K45/K44*100</f>
        <v>48.8426486006936</v>
      </c>
      <c r="M45" s="1230">
        <v>598.9</v>
      </c>
      <c r="N45" s="1230">
        <f>+M45/M44*100</f>
        <v>48.802151238591911</v>
      </c>
      <c r="O45" s="1198"/>
      <c r="P45" s="1196"/>
    </row>
    <row r="46" spans="1:18" s="1199" customFormat="1" ht="14.25" customHeight="1">
      <c r="A46" s="1426"/>
      <c r="B46" s="1234"/>
      <c r="C46" s="871"/>
      <c r="D46" s="868" t="s">
        <v>71</v>
      </c>
      <c r="E46" s="1430">
        <v>647.4</v>
      </c>
      <c r="F46" s="1230">
        <f>+E46/E44*100</f>
        <v>50.920245398772998</v>
      </c>
      <c r="G46" s="1430">
        <v>645.4</v>
      </c>
      <c r="H46" s="1230">
        <f>+G46/G44*100</f>
        <v>51.100554235946163</v>
      </c>
      <c r="I46" s="1430">
        <v>640.1</v>
      </c>
      <c r="J46" s="1230">
        <f>+I46/I44*100</f>
        <v>51.126198083067095</v>
      </c>
      <c r="K46" s="1430">
        <v>634.20000000000005</v>
      </c>
      <c r="L46" s="1230">
        <f>+K46/K44*100</f>
        <v>51.149286232760701</v>
      </c>
      <c r="M46" s="1230">
        <v>628.4</v>
      </c>
      <c r="N46" s="1230">
        <f>+M46/M44*100</f>
        <v>51.205997392438064</v>
      </c>
      <c r="O46" s="1198"/>
      <c r="P46" s="1196"/>
    </row>
    <row r="47" spans="1:18" s="1199" customFormat="1" ht="17.25" customHeight="1">
      <c r="A47" s="1426"/>
      <c r="B47" s="1234"/>
      <c r="C47" s="871" t="s">
        <v>627</v>
      </c>
      <c r="D47" s="867"/>
      <c r="E47" s="1431">
        <v>1600.9</v>
      </c>
      <c r="F47" s="1229">
        <f>+E47/$M$35*100</f>
        <v>15.441077181272789</v>
      </c>
      <c r="G47" s="1431">
        <v>1597.5</v>
      </c>
      <c r="H47" s="1229">
        <f>+G47/$M$35*100</f>
        <v>15.408283338798975</v>
      </c>
      <c r="I47" s="1431">
        <v>1593.5</v>
      </c>
      <c r="J47" s="1229">
        <f>+I47/$M$35*100</f>
        <v>15.369702347653313</v>
      </c>
      <c r="K47" s="1431">
        <v>1589.1</v>
      </c>
      <c r="L47" s="1229">
        <f>+K47/$M$35*100</f>
        <v>15.327263257393083</v>
      </c>
      <c r="M47" s="1229">
        <v>1584.4</v>
      </c>
      <c r="N47" s="1229">
        <f>+M47/$M$35*100</f>
        <v>15.281930592796931</v>
      </c>
      <c r="O47" s="1198"/>
      <c r="P47" s="1196"/>
    </row>
    <row r="48" spans="1:18" s="1199" customFormat="1" ht="14.25" customHeight="1">
      <c r="A48" s="1426"/>
      <c r="B48" s="1234"/>
      <c r="C48" s="871"/>
      <c r="D48" s="868" t="s">
        <v>72</v>
      </c>
      <c r="E48" s="1430">
        <v>773.7</v>
      </c>
      <c r="F48" s="1230">
        <f>+E48/E47*100</f>
        <v>48.329064900993188</v>
      </c>
      <c r="G48" s="1430">
        <v>770.3</v>
      </c>
      <c r="H48" s="1230">
        <f>+G48/G47*100</f>
        <v>48.219092331768387</v>
      </c>
      <c r="I48" s="1430">
        <v>767.4</v>
      </c>
      <c r="J48" s="1230">
        <f>+I48/I47*100</f>
        <v>48.158142453718227</v>
      </c>
      <c r="K48" s="1430">
        <v>764.3</v>
      </c>
      <c r="L48" s="1230">
        <f>+K48/K47*100</f>
        <v>48.096406771128315</v>
      </c>
      <c r="M48" s="1230">
        <v>760.7</v>
      </c>
      <c r="N48" s="1230">
        <f>+M48/M47*100</f>
        <v>48.011865690482203</v>
      </c>
      <c r="O48" s="1198"/>
      <c r="P48" s="1196"/>
    </row>
    <row r="49" spans="1:16" s="1199" customFormat="1" ht="14.25" customHeight="1">
      <c r="A49" s="1426"/>
      <c r="B49" s="1234"/>
      <c r="C49" s="871"/>
      <c r="D49" s="868" t="s">
        <v>71</v>
      </c>
      <c r="E49" s="1430">
        <v>827.2</v>
      </c>
      <c r="F49" s="1230">
        <f>+E49/E47*100</f>
        <v>51.670935099006812</v>
      </c>
      <c r="G49" s="1430">
        <v>827.2</v>
      </c>
      <c r="H49" s="1230">
        <f>+G49/G47*100</f>
        <v>51.780907668231613</v>
      </c>
      <c r="I49" s="1430">
        <v>826.1</v>
      </c>
      <c r="J49" s="1230">
        <f>+I49/I47*100</f>
        <v>51.841857546281766</v>
      </c>
      <c r="K49" s="1430">
        <v>824.9</v>
      </c>
      <c r="L49" s="1230">
        <f>+K49/K47*100</f>
        <v>51.909886099049771</v>
      </c>
      <c r="M49" s="1230">
        <v>823.7</v>
      </c>
      <c r="N49" s="1230">
        <f>+M49/M47*100</f>
        <v>51.988134309517797</v>
      </c>
      <c r="O49" s="1198"/>
      <c r="P49" s="1196"/>
    </row>
    <row r="50" spans="1:16" s="1199" customFormat="1" ht="17.25" customHeight="1">
      <c r="A50" s="1426"/>
      <c r="B50" s="1234"/>
      <c r="C50" s="871" t="s">
        <v>628</v>
      </c>
      <c r="D50" s="867"/>
      <c r="E50" s="1431">
        <v>2850.3</v>
      </c>
      <c r="F50" s="1229">
        <f>+E50/$M$35*100</f>
        <v>27.491849765620486</v>
      </c>
      <c r="G50" s="1431">
        <v>2851.6</v>
      </c>
      <c r="H50" s="1229">
        <f>+G50/$M$35*100</f>
        <v>27.504388587742824</v>
      </c>
      <c r="I50" s="1431">
        <v>2854.5</v>
      </c>
      <c r="J50" s="1229">
        <f>+I50/$M$35*100</f>
        <v>27.532359806323427</v>
      </c>
      <c r="K50" s="1431">
        <v>2857.3</v>
      </c>
      <c r="L50" s="1229">
        <f>+K50/$M$35*100</f>
        <v>27.559366500125392</v>
      </c>
      <c r="M50" s="1229">
        <v>2859.8</v>
      </c>
      <c r="N50" s="1229">
        <f>+M50/$M$35*100</f>
        <v>27.583479619591433</v>
      </c>
      <c r="O50" s="1198"/>
      <c r="P50" s="1196"/>
    </row>
    <row r="51" spans="1:16" s="1199" customFormat="1" ht="14.25" customHeight="1">
      <c r="A51" s="1426"/>
      <c r="B51" s="1234"/>
      <c r="C51" s="871"/>
      <c r="D51" s="868" t="s">
        <v>72</v>
      </c>
      <c r="E51" s="1430">
        <v>1358.5</v>
      </c>
      <c r="F51" s="1230">
        <f>+E51/E50*100</f>
        <v>47.661649650913937</v>
      </c>
      <c r="G51" s="1430">
        <v>1358</v>
      </c>
      <c r="H51" s="1230">
        <f>+G51/G50*100</f>
        <v>47.622387431617341</v>
      </c>
      <c r="I51" s="1430">
        <v>1358.6</v>
      </c>
      <c r="J51" s="1230">
        <f>+I51/I50*100</f>
        <v>47.595025398493604</v>
      </c>
      <c r="K51" s="1430">
        <v>1359.2</v>
      </c>
      <c r="L51" s="1230">
        <f>+K51/K50*100</f>
        <v>47.569383683897385</v>
      </c>
      <c r="M51" s="1230">
        <v>1359.5</v>
      </c>
      <c r="N51" s="1230">
        <f>+M51/M50*100</f>
        <v>47.538289390866488</v>
      </c>
      <c r="O51" s="1198"/>
      <c r="P51" s="1196"/>
    </row>
    <row r="52" spans="1:16" s="1199" customFormat="1" ht="14.25" customHeight="1">
      <c r="A52" s="1426"/>
      <c r="B52" s="1234"/>
      <c r="C52" s="871"/>
      <c r="D52" s="868" t="s">
        <v>71</v>
      </c>
      <c r="E52" s="1430">
        <v>1491.8</v>
      </c>
      <c r="F52" s="1230">
        <f>+E52/E50*100</f>
        <v>52.338350349086063</v>
      </c>
      <c r="G52" s="1430">
        <v>1493.6</v>
      </c>
      <c r="H52" s="1230">
        <f>+G52/G50*100</f>
        <v>52.377612568382659</v>
      </c>
      <c r="I52" s="1430">
        <v>1495.9</v>
      </c>
      <c r="J52" s="1230">
        <f>+I52/I50*100</f>
        <v>52.404974601506396</v>
      </c>
      <c r="K52" s="1430">
        <v>1498.1</v>
      </c>
      <c r="L52" s="1230">
        <f>+K52/K50*100</f>
        <v>52.430616316102608</v>
      </c>
      <c r="M52" s="1230">
        <v>1500.3</v>
      </c>
      <c r="N52" s="1230">
        <f>+M52/M50*100</f>
        <v>52.461710609133505</v>
      </c>
      <c r="O52" s="1198"/>
      <c r="P52" s="1196"/>
    </row>
    <row r="53" spans="1:16" s="1199" customFormat="1" ht="17.25" customHeight="1">
      <c r="A53" s="1426"/>
      <c r="B53" s="1234"/>
      <c r="C53" s="871" t="s">
        <v>488</v>
      </c>
      <c r="D53" s="867"/>
      <c r="E53" s="1431">
        <v>2070.6</v>
      </c>
      <c r="F53" s="1229">
        <f>+E53/$M$35*100</f>
        <v>19.971450066552208</v>
      </c>
      <c r="G53" s="1431">
        <v>2073.6</v>
      </c>
      <c r="H53" s="1229">
        <f>+G53/$M$35*100</f>
        <v>20.000385809911457</v>
      </c>
      <c r="I53" s="1431">
        <v>2082.9</v>
      </c>
      <c r="J53" s="1229">
        <f>+I53/$M$35*100</f>
        <v>20.090086614325127</v>
      </c>
      <c r="K53" s="1431">
        <v>2094.5</v>
      </c>
      <c r="L53" s="1229">
        <f>+K53/$M$35*100</f>
        <v>20.201971488647544</v>
      </c>
      <c r="M53" s="1229">
        <v>2105.4</v>
      </c>
      <c r="N53" s="1229">
        <f>+M53/$M$35*100</f>
        <v>20.307104689519477</v>
      </c>
      <c r="O53" s="1198"/>
      <c r="P53" s="1196"/>
    </row>
    <row r="54" spans="1:16" s="1199" customFormat="1" ht="14.25" customHeight="1">
      <c r="A54" s="1426"/>
      <c r="B54" s="1234"/>
      <c r="C54" s="871"/>
      <c r="D54" s="868" t="s">
        <v>72</v>
      </c>
      <c r="E54" s="1430">
        <v>858</v>
      </c>
      <c r="F54" s="1230">
        <f>+E54/E53*100</f>
        <v>41.437264560996816</v>
      </c>
      <c r="G54" s="1430">
        <v>859.2</v>
      </c>
      <c r="H54" s="1230">
        <f>+G54/G53*100</f>
        <v>41.43518518518519</v>
      </c>
      <c r="I54" s="1430">
        <v>863.6</v>
      </c>
      <c r="J54" s="1230">
        <f>+I54/I53*100</f>
        <v>41.461423976187042</v>
      </c>
      <c r="K54" s="1430">
        <v>869</v>
      </c>
      <c r="L54" s="1230">
        <f>+K54/K53*100</f>
        <v>41.489615660062071</v>
      </c>
      <c r="M54" s="1230">
        <v>873.9</v>
      </c>
      <c r="N54" s="1230">
        <f>+M54/M53*100</f>
        <v>41.507552009119401</v>
      </c>
      <c r="O54" s="1198"/>
      <c r="P54" s="1196"/>
    </row>
    <row r="55" spans="1:16" s="1199" customFormat="1" ht="14.25" customHeight="1">
      <c r="A55" s="1426"/>
      <c r="B55" s="1234"/>
      <c r="C55" s="871"/>
      <c r="D55" s="868" t="s">
        <v>71</v>
      </c>
      <c r="E55" s="1430">
        <v>1212.5999999999999</v>
      </c>
      <c r="F55" s="1230">
        <f>+E55/E53*100</f>
        <v>58.562735439003191</v>
      </c>
      <c r="G55" s="1430">
        <v>1214.4000000000001</v>
      </c>
      <c r="H55" s="1230">
        <f>+G55/G53*100</f>
        <v>58.564814814814824</v>
      </c>
      <c r="I55" s="1430">
        <v>1219.3</v>
      </c>
      <c r="J55" s="1230">
        <f>+I55/I53*100</f>
        <v>58.538576023812951</v>
      </c>
      <c r="K55" s="1430">
        <v>1225.5</v>
      </c>
      <c r="L55" s="1230">
        <f>+K55/K53*100</f>
        <v>58.510384339937936</v>
      </c>
      <c r="M55" s="1230">
        <v>1231.5</v>
      </c>
      <c r="N55" s="1230">
        <f>+M55/M53*100</f>
        <v>58.492447990880592</v>
      </c>
      <c r="O55" s="1198"/>
      <c r="P55" s="1196"/>
    </row>
    <row r="56" spans="1:16" s="960" customFormat="1" ht="13.5" customHeight="1">
      <c r="A56" s="997"/>
      <c r="B56" s="998"/>
      <c r="C56" s="999" t="s">
        <v>456</v>
      </c>
      <c r="D56" s="1000"/>
      <c r="E56" s="1001"/>
      <c r="F56" s="1200"/>
      <c r="G56" s="1001"/>
      <c r="H56" s="1200"/>
      <c r="I56" s="1001"/>
      <c r="J56" s="1200"/>
      <c r="K56" s="1001"/>
      <c r="L56" s="1200"/>
      <c r="M56" s="1001"/>
      <c r="N56" s="1200"/>
      <c r="O56" s="1002"/>
      <c r="P56" s="989"/>
    </row>
    <row r="57" spans="1:16" ht="13.5" customHeight="1">
      <c r="A57" s="1212"/>
      <c r="B57" s="1433"/>
      <c r="C57" s="1201" t="s">
        <v>448</v>
      </c>
      <c r="D57" s="1182"/>
      <c r="E57" s="1237"/>
      <c r="F57" s="1434" t="s">
        <v>88</v>
      </c>
      <c r="G57" s="1203"/>
      <c r="H57" s="1203"/>
      <c r="I57" s="1204"/>
      <c r="J57" s="1203"/>
      <c r="K57" s="1203"/>
      <c r="L57" s="1203"/>
      <c r="M57" s="1203"/>
      <c r="N57" s="1203"/>
      <c r="O57" s="1187"/>
      <c r="P57" s="1164"/>
    </row>
    <row r="58" spans="1:16" ht="13.5" customHeight="1">
      <c r="A58" s="1164"/>
      <c r="B58" s="869">
        <v>6</v>
      </c>
      <c r="C58" s="1513">
        <v>42036</v>
      </c>
      <c r="D58" s="1513"/>
      <c r="E58" s="1186"/>
      <c r="F58" s="1186"/>
      <c r="G58" s="1186"/>
      <c r="H58" s="1186"/>
      <c r="I58" s="1186"/>
      <c r="J58" s="1186"/>
      <c r="K58" s="1186"/>
      <c r="L58" s="1186"/>
      <c r="M58" s="1186"/>
      <c r="N58" s="1186"/>
      <c r="O58" s="1186"/>
      <c r="P58" s="1186"/>
    </row>
    <row r="59" spans="1:16">
      <c r="M59" s="1205"/>
      <c r="N59" s="1205"/>
    </row>
    <row r="60" spans="1:16">
      <c r="A60" s="1238"/>
      <c r="B60" s="1238"/>
      <c r="M60" s="1205"/>
      <c r="N60" s="1205"/>
    </row>
    <row r="61" spans="1:16">
      <c r="A61" s="1238"/>
      <c r="B61" s="1238"/>
      <c r="M61" s="1205"/>
      <c r="N61" s="1205"/>
    </row>
    <row r="62" spans="1:16" s="960" customFormat="1" ht="12" customHeight="1">
      <c r="A62" s="1435"/>
      <c r="B62" s="1238"/>
      <c r="C62" s="1165"/>
      <c r="D62" s="1165"/>
      <c r="E62" s="1165"/>
      <c r="F62" s="1165"/>
      <c r="G62" s="1165"/>
      <c r="H62" s="1165"/>
      <c r="I62" s="1165"/>
      <c r="J62" s="1165"/>
      <c r="K62" s="1165"/>
      <c r="L62" s="1165"/>
      <c r="M62" s="1205"/>
      <c r="N62" s="1205"/>
      <c r="O62" s="1002"/>
      <c r="P62" s="989"/>
    </row>
    <row r="63" spans="1:16">
      <c r="A63" s="1238"/>
      <c r="B63" s="1238"/>
      <c r="K63" s="1166"/>
      <c r="L63" s="1166"/>
      <c r="M63" s="1206"/>
      <c r="N63" s="1206"/>
      <c r="O63" s="1166"/>
    </row>
    <row r="64" spans="1:16">
      <c r="K64" s="1166"/>
      <c r="L64" s="1166"/>
      <c r="M64" s="1206"/>
      <c r="N64" s="1206"/>
      <c r="O64" s="1166"/>
    </row>
    <row r="65" spans="11:15">
      <c r="K65" s="1166"/>
      <c r="L65" s="1166"/>
      <c r="M65" s="1166"/>
      <c r="N65" s="1166"/>
      <c r="O65" s="1166"/>
    </row>
    <row r="66" spans="11:15">
      <c r="K66" s="1166"/>
      <c r="L66" s="1166"/>
      <c r="M66" s="1166"/>
      <c r="N66" s="1166"/>
      <c r="O66" s="1166"/>
    </row>
    <row r="67" spans="11:15">
      <c r="K67" s="1166"/>
      <c r="L67" s="1166"/>
      <c r="M67" s="1166"/>
      <c r="N67" s="1166"/>
      <c r="O67" s="1166"/>
    </row>
    <row r="68" spans="11:15">
      <c r="K68" s="1166"/>
      <c r="L68" s="1166"/>
      <c r="M68" s="1166"/>
      <c r="N68" s="1166"/>
      <c r="O68" s="1166"/>
    </row>
    <row r="69" spans="11:15" ht="8.25" customHeight="1">
      <c r="K69" s="1166"/>
      <c r="L69" s="1166"/>
      <c r="M69" s="1166"/>
      <c r="N69" s="1166"/>
      <c r="O69" s="1166"/>
    </row>
    <row r="70" spans="11:15">
      <c r="K70" s="1166"/>
      <c r="L70" s="1166"/>
      <c r="M70" s="1166"/>
      <c r="N70" s="1166"/>
      <c r="O70" s="1166"/>
    </row>
    <row r="71" spans="11:15" ht="9" customHeight="1">
      <c r="K71" s="1166"/>
      <c r="L71" s="1166"/>
      <c r="M71" s="1166"/>
      <c r="N71" s="1166"/>
      <c r="O71" s="1207"/>
    </row>
    <row r="72" spans="11:15" ht="8.25" customHeight="1">
      <c r="K72" s="1166"/>
      <c r="L72" s="1166"/>
      <c r="M72" s="1514"/>
      <c r="N72" s="1514"/>
      <c r="O72" s="1514"/>
    </row>
    <row r="73" spans="11:15" ht="9.75" customHeight="1">
      <c r="K73" s="1166"/>
      <c r="L73" s="1166"/>
      <c r="M73" s="1166"/>
      <c r="N73" s="1166"/>
      <c r="O73" s="1166"/>
    </row>
    <row r="74" spans="11:15">
      <c r="K74" s="1166"/>
      <c r="L74" s="1166"/>
      <c r="M74" s="1166"/>
      <c r="N74" s="1166"/>
      <c r="O74" s="1166"/>
    </row>
  </sheetData>
  <mergeCells count="123">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C35:D35"/>
    <mergeCell ref="C58:D58"/>
    <mergeCell ref="M72:O72"/>
    <mergeCell ref="C30:N30"/>
    <mergeCell ref="C31:D32"/>
    <mergeCell ref="E33:F33"/>
    <mergeCell ref="G33:H33"/>
    <mergeCell ref="I33:J33"/>
    <mergeCell ref="K33:L33"/>
    <mergeCell ref="M33:N33"/>
  </mergeCells>
  <conditionalFormatting sqref="E7:N7">
    <cfRule type="cellIs" dxfId="18" priority="2" operator="equal">
      <formula>"1.º trimestre"</formula>
    </cfRule>
  </conditionalFormatting>
  <conditionalFormatting sqref="E33:N33">
    <cfRule type="cellIs" dxfId="1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T73"/>
  <sheetViews>
    <sheetView zoomScaleNormal="100" workbookViewId="0"/>
  </sheetViews>
  <sheetFormatPr defaultRowHeight="12.75"/>
  <cols>
    <col min="1" max="1" width="1" style="1165" customWidth="1"/>
    <col min="2" max="2" width="2.5703125" style="1165" customWidth="1"/>
    <col min="3" max="3" width="1" style="1165" customWidth="1"/>
    <col min="4" max="4" width="34" style="1165" customWidth="1"/>
    <col min="5" max="5" width="7.42578125" style="1165" customWidth="1"/>
    <col min="6" max="6" width="4.85546875" style="1165" customWidth="1"/>
    <col min="7" max="7" width="7.42578125" style="1165" customWidth="1"/>
    <col min="8" max="8" width="4.85546875" style="1165" customWidth="1"/>
    <col min="9" max="9" width="7.42578125" style="1165" customWidth="1"/>
    <col min="10" max="10" width="4.85546875" style="1165" customWidth="1"/>
    <col min="11" max="11" width="7.42578125" style="1165" customWidth="1"/>
    <col min="12" max="12" width="4.85546875" style="1165" customWidth="1"/>
    <col min="13" max="13" width="7.42578125" style="1165" customWidth="1"/>
    <col min="14" max="14" width="4.85546875" style="1165" customWidth="1"/>
    <col min="15" max="15" width="2.5703125" style="1165" customWidth="1"/>
    <col min="16" max="16" width="1" style="1165" customWidth="1"/>
    <col min="17" max="16384" width="9.140625" style="1165"/>
  </cols>
  <sheetData>
    <row r="1" spans="1:20" ht="13.5" customHeight="1">
      <c r="A1" s="1164"/>
      <c r="B1" s="1436"/>
      <c r="C1" s="1549" t="s">
        <v>347</v>
      </c>
      <c r="D1" s="1549"/>
      <c r="E1" s="1161"/>
      <c r="F1" s="1161"/>
      <c r="G1" s="1161"/>
      <c r="H1" s="1161"/>
      <c r="I1" s="1161"/>
      <c r="J1" s="1161"/>
      <c r="K1" s="1161"/>
      <c r="L1" s="1161"/>
      <c r="M1" s="1437"/>
      <c r="N1" s="1161"/>
      <c r="O1" s="1161"/>
      <c r="P1" s="1164"/>
    </row>
    <row r="2" spans="1:20" ht="9.75" customHeight="1">
      <c r="A2" s="1164"/>
      <c r="B2" s="1208"/>
      <c r="C2" s="1209"/>
      <c r="D2" s="1208"/>
      <c r="E2" s="1210"/>
      <c r="F2" s="1210"/>
      <c r="G2" s="1210"/>
      <c r="H2" s="1210"/>
      <c r="I2" s="1167"/>
      <c r="J2" s="1167"/>
      <c r="K2" s="1167"/>
      <c r="L2" s="1167"/>
      <c r="M2" s="1167"/>
      <c r="N2" s="1167"/>
      <c r="O2" s="1211"/>
      <c r="P2" s="1164"/>
    </row>
    <row r="3" spans="1:20" ht="9" customHeight="1" thickBot="1">
      <c r="A3" s="1164"/>
      <c r="B3" s="1160"/>
      <c r="C3" s="1194"/>
      <c r="D3" s="1160"/>
      <c r="E3" s="1160"/>
      <c r="F3" s="1160"/>
      <c r="G3" s="1160"/>
      <c r="H3" s="1160"/>
      <c r="I3" s="1160"/>
      <c r="J3" s="1160"/>
      <c r="K3" s="1160"/>
      <c r="L3" s="1160"/>
      <c r="M3" s="1523" t="s">
        <v>73</v>
      </c>
      <c r="N3" s="1523"/>
      <c r="O3" s="1212"/>
      <c r="P3" s="1164"/>
    </row>
    <row r="4" spans="1:20" s="1173" customFormat="1" ht="13.5" customHeight="1" thickBot="1">
      <c r="A4" s="1171"/>
      <c r="B4" s="1195"/>
      <c r="C4" s="1528" t="s">
        <v>166</v>
      </c>
      <c r="D4" s="1529"/>
      <c r="E4" s="1529"/>
      <c r="F4" s="1529"/>
      <c r="G4" s="1529"/>
      <c r="H4" s="1529"/>
      <c r="I4" s="1529"/>
      <c r="J4" s="1529"/>
      <c r="K4" s="1529"/>
      <c r="L4" s="1529"/>
      <c r="M4" s="1529"/>
      <c r="N4" s="1530"/>
      <c r="O4" s="1212"/>
      <c r="P4" s="1171"/>
    </row>
    <row r="5" spans="1:20" ht="3.75" customHeight="1">
      <c r="A5" s="1164"/>
      <c r="B5" s="1160"/>
      <c r="C5" s="1550" t="s">
        <v>160</v>
      </c>
      <c r="D5" s="1551"/>
      <c r="E5" s="1160"/>
      <c r="F5" s="1213"/>
      <c r="G5" s="1213"/>
      <c r="H5" s="1213"/>
      <c r="I5" s="1213"/>
      <c r="J5" s="1213"/>
      <c r="K5" s="1160"/>
      <c r="L5" s="1213"/>
      <c r="M5" s="1213"/>
      <c r="N5" s="1213"/>
      <c r="O5" s="1212"/>
      <c r="P5" s="1164"/>
      <c r="Q5" s="1173"/>
      <c r="R5" s="1173"/>
      <c r="S5" s="1173"/>
      <c r="T5" s="1173"/>
    </row>
    <row r="6" spans="1:20" ht="12.75" customHeight="1">
      <c r="A6" s="1164"/>
      <c r="B6" s="1160"/>
      <c r="C6" s="1551"/>
      <c r="D6" s="1551"/>
      <c r="E6" s="1176" t="s">
        <v>671</v>
      </c>
      <c r="F6" s="1177" t="s">
        <v>34</v>
      </c>
      <c r="G6" s="1176" t="s">
        <v>34</v>
      </c>
      <c r="H6" s="1177" t="s">
        <v>34</v>
      </c>
      <c r="I6" s="1178"/>
      <c r="J6" s="1177">
        <v>2014</v>
      </c>
      <c r="K6" s="1179" t="s">
        <v>34</v>
      </c>
      <c r="L6" s="1180" t="s">
        <v>34</v>
      </c>
      <c r="M6" s="1180" t="s">
        <v>34</v>
      </c>
      <c r="N6" s="1181"/>
      <c r="O6" s="1212"/>
      <c r="P6" s="1164"/>
      <c r="Q6" s="1173"/>
      <c r="R6" s="1173"/>
      <c r="S6" s="1173"/>
      <c r="T6" s="1173"/>
    </row>
    <row r="7" spans="1:20">
      <c r="A7" s="1164"/>
      <c r="B7" s="1160"/>
      <c r="C7" s="1214"/>
      <c r="D7" s="1214"/>
      <c r="E7" s="1521" t="str">
        <f>+'6populacao1'!E7</f>
        <v>4.º trimestre</v>
      </c>
      <c r="F7" s="1521"/>
      <c r="G7" s="1521" t="str">
        <f>+'6populacao1'!G7</f>
        <v>1.º trimestre</v>
      </c>
      <c r="H7" s="1521"/>
      <c r="I7" s="1521" t="str">
        <f>+'6populacao1'!I7</f>
        <v>2.º trimestre</v>
      </c>
      <c r="J7" s="1521"/>
      <c r="K7" s="1521" t="str">
        <f>+'6populacao1'!K7</f>
        <v>3.º trimestre</v>
      </c>
      <c r="L7" s="1521"/>
      <c r="M7" s="1521" t="str">
        <f>+'6populacao1'!M7</f>
        <v>4.º trimestre</v>
      </c>
      <c r="N7" s="1521"/>
      <c r="O7" s="1215"/>
      <c r="P7" s="1164"/>
      <c r="Q7" s="1173"/>
      <c r="R7" s="1173"/>
      <c r="S7" s="1173"/>
      <c r="T7" s="1173"/>
    </row>
    <row r="8" spans="1:20" s="1185" customFormat="1" ht="16.5" customHeight="1">
      <c r="A8" s="1183"/>
      <c r="B8" s="1216"/>
      <c r="C8" s="1512" t="s">
        <v>13</v>
      </c>
      <c r="D8" s="1512"/>
      <c r="E8" s="1548">
        <v>4468.8999999999996</v>
      </c>
      <c r="F8" s="1548"/>
      <c r="G8" s="1548">
        <v>4426.8999999999996</v>
      </c>
      <c r="H8" s="1548"/>
      <c r="I8" s="1548">
        <v>4514.6000000000004</v>
      </c>
      <c r="J8" s="1548"/>
      <c r="K8" s="1548">
        <v>4565.1000000000004</v>
      </c>
      <c r="L8" s="1548"/>
      <c r="M8" s="1526">
        <v>4491.6000000000004</v>
      </c>
      <c r="N8" s="1526"/>
      <c r="O8" s="1217"/>
      <c r="P8" s="1183"/>
      <c r="Q8" s="1438"/>
      <c r="R8" s="1438"/>
      <c r="S8" s="1438"/>
      <c r="T8" s="1438"/>
    </row>
    <row r="9" spans="1:20" ht="12" customHeight="1">
      <c r="A9" s="1164"/>
      <c r="B9" s="1218"/>
      <c r="C9" s="864" t="s">
        <v>72</v>
      </c>
      <c r="D9" s="1186"/>
      <c r="E9" s="1546">
        <v>2309.3000000000002</v>
      </c>
      <c r="F9" s="1546"/>
      <c r="G9" s="1546">
        <v>2273.4</v>
      </c>
      <c r="H9" s="1546"/>
      <c r="I9" s="1546">
        <v>2332</v>
      </c>
      <c r="J9" s="1546"/>
      <c r="K9" s="1546">
        <v>2361.6999999999998</v>
      </c>
      <c r="L9" s="1546"/>
      <c r="M9" s="1547">
        <v>2310.8000000000002</v>
      </c>
      <c r="N9" s="1547"/>
      <c r="O9" s="1215"/>
      <c r="P9" s="1164"/>
    </row>
    <row r="10" spans="1:20" ht="12" customHeight="1">
      <c r="A10" s="1164"/>
      <c r="B10" s="1218"/>
      <c r="C10" s="864" t="s">
        <v>71</v>
      </c>
      <c r="D10" s="1186"/>
      <c r="E10" s="1546">
        <v>2159.6</v>
      </c>
      <c r="F10" s="1546"/>
      <c r="G10" s="1546">
        <v>2153.4</v>
      </c>
      <c r="H10" s="1546"/>
      <c r="I10" s="1546">
        <v>2182.6</v>
      </c>
      <c r="J10" s="1546"/>
      <c r="K10" s="1546">
        <v>2203.4</v>
      </c>
      <c r="L10" s="1546"/>
      <c r="M10" s="1547">
        <v>2180.6999999999998</v>
      </c>
      <c r="N10" s="1547"/>
      <c r="O10" s="1215"/>
      <c r="P10" s="1164"/>
    </row>
    <row r="11" spans="1:20" ht="17.25" customHeight="1">
      <c r="A11" s="1164"/>
      <c r="B11" s="1218"/>
      <c r="C11" s="864" t="s">
        <v>161</v>
      </c>
      <c r="D11" s="1186"/>
      <c r="E11" s="1546">
        <v>244.9</v>
      </c>
      <c r="F11" s="1546"/>
      <c r="G11" s="1546">
        <v>236.3</v>
      </c>
      <c r="H11" s="1546"/>
      <c r="I11" s="1546">
        <v>234.1</v>
      </c>
      <c r="J11" s="1546"/>
      <c r="K11" s="1546">
        <v>271.89999999999998</v>
      </c>
      <c r="L11" s="1546"/>
      <c r="M11" s="1547">
        <v>243.9</v>
      </c>
      <c r="N11" s="1547"/>
      <c r="O11" s="1215"/>
      <c r="P11" s="1164"/>
    </row>
    <row r="12" spans="1:20" ht="12" customHeight="1">
      <c r="A12" s="1164"/>
      <c r="B12" s="1218"/>
      <c r="C12" s="864" t="s">
        <v>162</v>
      </c>
      <c r="D12" s="1186"/>
      <c r="E12" s="1545">
        <v>2197.9</v>
      </c>
      <c r="F12" s="1545"/>
      <c r="G12" s="1545">
        <v>2204.6999999999998</v>
      </c>
      <c r="H12" s="1545"/>
      <c r="I12" s="1545">
        <v>2244.4</v>
      </c>
      <c r="J12" s="1545"/>
      <c r="K12" s="1545">
        <v>2239.1999999999998</v>
      </c>
      <c r="L12" s="1545"/>
      <c r="M12" s="1524">
        <v>2228.4</v>
      </c>
      <c r="N12" s="1524"/>
      <c r="O12" s="1215"/>
      <c r="P12" s="1164"/>
    </row>
    <row r="13" spans="1:20" ht="12" customHeight="1">
      <c r="A13" s="1164"/>
      <c r="B13" s="1218"/>
      <c r="C13" s="864" t="s">
        <v>163</v>
      </c>
      <c r="D13" s="1186"/>
      <c r="E13" s="1545">
        <v>2026.2</v>
      </c>
      <c r="F13" s="1545"/>
      <c r="G13" s="1545">
        <v>1985.9</v>
      </c>
      <c r="H13" s="1545"/>
      <c r="I13" s="1545">
        <v>2036.1</v>
      </c>
      <c r="J13" s="1545"/>
      <c r="K13" s="1545">
        <v>2054</v>
      </c>
      <c r="L13" s="1545"/>
      <c r="M13" s="1524">
        <v>2019.3</v>
      </c>
      <c r="N13" s="1524"/>
      <c r="O13" s="1215"/>
      <c r="P13" s="1164"/>
    </row>
    <row r="14" spans="1:20" ht="17.25" customHeight="1">
      <c r="A14" s="1164"/>
      <c r="B14" s="1218"/>
      <c r="C14" s="864" t="s">
        <v>422</v>
      </c>
      <c r="D14" s="1186"/>
      <c r="E14" s="1546">
        <v>422.4</v>
      </c>
      <c r="F14" s="1546"/>
      <c r="G14" s="1546">
        <v>392.1</v>
      </c>
      <c r="H14" s="1546"/>
      <c r="I14" s="1546">
        <v>408.6</v>
      </c>
      <c r="J14" s="1546"/>
      <c r="K14" s="1546">
        <v>407.3</v>
      </c>
      <c r="L14" s="1546"/>
      <c r="M14" s="1547">
        <v>348.5</v>
      </c>
      <c r="N14" s="1547"/>
      <c r="O14" s="1215"/>
      <c r="P14" s="1164"/>
    </row>
    <row r="15" spans="1:20" ht="12" customHeight="1">
      <c r="A15" s="1164"/>
      <c r="B15" s="1218"/>
      <c r="C15" s="864" t="s">
        <v>167</v>
      </c>
      <c r="D15" s="1186"/>
      <c r="E15" s="1545">
        <v>1041</v>
      </c>
      <c r="F15" s="1545"/>
      <c r="G15" s="1545">
        <v>1055.7</v>
      </c>
      <c r="H15" s="1545"/>
      <c r="I15" s="1545">
        <v>1073.9000000000001</v>
      </c>
      <c r="J15" s="1545"/>
      <c r="K15" s="1545">
        <v>1089.7</v>
      </c>
      <c r="L15" s="1545"/>
      <c r="M15" s="1524">
        <v>1074.9000000000001</v>
      </c>
      <c r="N15" s="1524"/>
      <c r="O15" s="1215"/>
      <c r="P15" s="1164"/>
    </row>
    <row r="16" spans="1:20" ht="12" customHeight="1">
      <c r="A16" s="1164"/>
      <c r="B16" s="1218"/>
      <c r="C16" s="864" t="s">
        <v>168</v>
      </c>
      <c r="D16" s="1186"/>
      <c r="E16" s="1545">
        <v>3005.5</v>
      </c>
      <c r="F16" s="1545"/>
      <c r="G16" s="1545">
        <v>2979.1</v>
      </c>
      <c r="H16" s="1545"/>
      <c r="I16" s="1545">
        <v>3032.1</v>
      </c>
      <c r="J16" s="1545"/>
      <c r="K16" s="1545">
        <v>3068.2</v>
      </c>
      <c r="L16" s="1545"/>
      <c r="M16" s="1524">
        <v>3068.2</v>
      </c>
      <c r="N16" s="1524"/>
      <c r="O16" s="1215"/>
      <c r="P16" s="1164"/>
    </row>
    <row r="17" spans="1:17" s="1222" customFormat="1" ht="17.25" customHeight="1">
      <c r="A17" s="1219"/>
      <c r="B17" s="1220"/>
      <c r="C17" s="864" t="s">
        <v>169</v>
      </c>
      <c r="D17" s="1186"/>
      <c r="E17" s="1545">
        <v>3843.7</v>
      </c>
      <c r="F17" s="1545"/>
      <c r="G17" s="1545">
        <v>3840.1</v>
      </c>
      <c r="H17" s="1545"/>
      <c r="I17" s="1545">
        <v>3923.1</v>
      </c>
      <c r="J17" s="1545"/>
      <c r="K17" s="1545">
        <v>3969.6</v>
      </c>
      <c r="L17" s="1545"/>
      <c r="M17" s="1524">
        <v>3910.5</v>
      </c>
      <c r="N17" s="1524"/>
      <c r="O17" s="1221"/>
      <c r="P17" s="1219"/>
    </row>
    <row r="18" spans="1:17" s="1222" customFormat="1" ht="12" customHeight="1">
      <c r="A18" s="1219"/>
      <c r="B18" s="1220"/>
      <c r="C18" s="864" t="s">
        <v>170</v>
      </c>
      <c r="D18" s="1186"/>
      <c r="E18" s="1545">
        <v>625.1</v>
      </c>
      <c r="F18" s="1545"/>
      <c r="G18" s="1545">
        <v>586.79999999999995</v>
      </c>
      <c r="H18" s="1545"/>
      <c r="I18" s="1545">
        <v>591.5</v>
      </c>
      <c r="J18" s="1545"/>
      <c r="K18" s="1545">
        <v>595.5</v>
      </c>
      <c r="L18" s="1545"/>
      <c r="M18" s="1524">
        <v>581</v>
      </c>
      <c r="N18" s="1524"/>
      <c r="O18" s="1221"/>
      <c r="P18" s="1219"/>
    </row>
    <row r="19" spans="1:17" ht="17.25" customHeight="1">
      <c r="A19" s="1164"/>
      <c r="B19" s="1218"/>
      <c r="C19" s="864" t="s">
        <v>171</v>
      </c>
      <c r="D19" s="1186"/>
      <c r="E19" s="1545">
        <v>3514.1</v>
      </c>
      <c r="F19" s="1545"/>
      <c r="G19" s="1545">
        <v>3512.9</v>
      </c>
      <c r="H19" s="1545"/>
      <c r="I19" s="1545">
        <v>3595.4</v>
      </c>
      <c r="J19" s="1545"/>
      <c r="K19" s="1545">
        <v>3676.5</v>
      </c>
      <c r="L19" s="1545"/>
      <c r="M19" s="1524">
        <v>3659.4</v>
      </c>
      <c r="N19" s="1524"/>
      <c r="O19" s="1215"/>
      <c r="P19" s="1164"/>
      <c r="Q19" s="1189"/>
    </row>
    <row r="20" spans="1:17" ht="12" customHeight="1">
      <c r="A20" s="1164"/>
      <c r="B20" s="1218"/>
      <c r="C20" s="1223"/>
      <c r="D20" s="1411" t="s">
        <v>172</v>
      </c>
      <c r="E20" s="1545">
        <v>2768.3</v>
      </c>
      <c r="F20" s="1545"/>
      <c r="G20" s="1545">
        <v>2781.4</v>
      </c>
      <c r="H20" s="1545"/>
      <c r="I20" s="1545">
        <v>2830.2</v>
      </c>
      <c r="J20" s="1545"/>
      <c r="K20" s="1545">
        <v>2864.6</v>
      </c>
      <c r="L20" s="1545"/>
      <c r="M20" s="1524">
        <v>2869.9</v>
      </c>
      <c r="N20" s="1524"/>
      <c r="O20" s="1215"/>
      <c r="P20" s="1164"/>
    </row>
    <row r="21" spans="1:17" ht="12" customHeight="1">
      <c r="A21" s="1164"/>
      <c r="B21" s="1218"/>
      <c r="C21" s="1223"/>
      <c r="D21" s="1411" t="s">
        <v>173</v>
      </c>
      <c r="E21" s="1545">
        <v>614.70000000000005</v>
      </c>
      <c r="F21" s="1545"/>
      <c r="G21" s="1545">
        <v>609.29999999999995</v>
      </c>
      <c r="H21" s="1545"/>
      <c r="I21" s="1545">
        <v>630.1</v>
      </c>
      <c r="J21" s="1545"/>
      <c r="K21" s="1545">
        <v>683.6</v>
      </c>
      <c r="L21" s="1545"/>
      <c r="M21" s="1524">
        <v>654.70000000000005</v>
      </c>
      <c r="N21" s="1524"/>
      <c r="O21" s="1215"/>
      <c r="P21" s="1164"/>
    </row>
    <row r="22" spans="1:17" ht="12" customHeight="1">
      <c r="A22" s="1164"/>
      <c r="B22" s="1218"/>
      <c r="C22" s="1223"/>
      <c r="D22" s="1411" t="s">
        <v>131</v>
      </c>
      <c r="E22" s="1545">
        <v>131.1</v>
      </c>
      <c r="F22" s="1545"/>
      <c r="G22" s="1545">
        <v>122.2</v>
      </c>
      <c r="H22" s="1545"/>
      <c r="I22" s="1545">
        <v>135.1</v>
      </c>
      <c r="J22" s="1545"/>
      <c r="K22" s="1545">
        <v>128.19999999999999</v>
      </c>
      <c r="L22" s="1545"/>
      <c r="M22" s="1524">
        <v>134.80000000000001</v>
      </c>
      <c r="N22" s="1524"/>
      <c r="O22" s="1215"/>
      <c r="P22" s="1164"/>
    </row>
    <row r="23" spans="1:17" ht="12" customHeight="1">
      <c r="A23" s="1164"/>
      <c r="B23" s="1218"/>
      <c r="C23" s="864" t="s">
        <v>174</v>
      </c>
      <c r="D23" s="1186"/>
      <c r="E23" s="1545">
        <v>928.4</v>
      </c>
      <c r="F23" s="1545"/>
      <c r="G23" s="1545">
        <v>891.4</v>
      </c>
      <c r="H23" s="1545"/>
      <c r="I23" s="1545">
        <v>895.6</v>
      </c>
      <c r="J23" s="1545"/>
      <c r="K23" s="1545">
        <v>859.3</v>
      </c>
      <c r="L23" s="1545"/>
      <c r="M23" s="1524">
        <v>811.8</v>
      </c>
      <c r="N23" s="1524"/>
      <c r="O23" s="1215"/>
      <c r="P23" s="1164"/>
    </row>
    <row r="24" spans="1:17" ht="12" customHeight="1">
      <c r="A24" s="1164"/>
      <c r="B24" s="1218"/>
      <c r="C24" s="864" t="s">
        <v>131</v>
      </c>
      <c r="D24" s="1186"/>
      <c r="E24" s="1545">
        <v>26.4</v>
      </c>
      <c r="F24" s="1545"/>
      <c r="G24" s="1545">
        <v>22.5</v>
      </c>
      <c r="H24" s="1545"/>
      <c r="I24" s="1545">
        <v>23.6</v>
      </c>
      <c r="J24" s="1545"/>
      <c r="K24" s="1545">
        <v>29.3</v>
      </c>
      <c r="L24" s="1545"/>
      <c r="M24" s="1524">
        <v>20.399999999999999</v>
      </c>
      <c r="N24" s="1524"/>
      <c r="O24" s="1215"/>
      <c r="P24" s="1164"/>
    </row>
    <row r="25" spans="1:17" ht="17.25" customHeight="1">
      <c r="A25" s="1164"/>
      <c r="B25" s="1218"/>
      <c r="C25" s="870" t="s">
        <v>175</v>
      </c>
      <c r="D25" s="870"/>
      <c r="E25" s="1543"/>
      <c r="F25" s="1543"/>
      <c r="G25" s="1543"/>
      <c r="H25" s="1543"/>
      <c r="I25" s="1543"/>
      <c r="J25" s="1543"/>
      <c r="K25" s="1543"/>
      <c r="L25" s="1543"/>
      <c r="M25" s="1544"/>
      <c r="N25" s="1544"/>
      <c r="O25" s="1215"/>
      <c r="P25" s="1164"/>
    </row>
    <row r="26" spans="1:17" s="1199" customFormat="1" ht="14.25" customHeight="1">
      <c r="A26" s="1196"/>
      <c r="B26" s="1540" t="s">
        <v>176</v>
      </c>
      <c r="C26" s="1540"/>
      <c r="D26" s="1540"/>
      <c r="E26" s="1541">
        <v>61.6</v>
      </c>
      <c r="F26" s="1541"/>
      <c r="G26" s="1541">
        <v>61.5</v>
      </c>
      <c r="H26" s="1541"/>
      <c r="I26" s="1541">
        <v>62.6</v>
      </c>
      <c r="J26" s="1541"/>
      <c r="K26" s="1541">
        <v>63.4</v>
      </c>
      <c r="L26" s="1541"/>
      <c r="M26" s="1542">
        <v>63</v>
      </c>
      <c r="N26" s="1542"/>
      <c r="O26" s="1224"/>
      <c r="P26" s="1196"/>
    </row>
    <row r="27" spans="1:17" ht="12" customHeight="1">
      <c r="A27" s="1164"/>
      <c r="B27" s="1218"/>
      <c r="C27" s="867"/>
      <c r="D27" s="1411" t="s">
        <v>72</v>
      </c>
      <c r="E27" s="1537">
        <v>64.5</v>
      </c>
      <c r="F27" s="1537"/>
      <c r="G27" s="1537">
        <v>64.3</v>
      </c>
      <c r="H27" s="1537"/>
      <c r="I27" s="1537">
        <v>65.8</v>
      </c>
      <c r="J27" s="1537"/>
      <c r="K27" s="1537">
        <v>66.900000000000006</v>
      </c>
      <c r="L27" s="1537"/>
      <c r="M27" s="1522">
        <v>66.099999999999994</v>
      </c>
      <c r="N27" s="1522"/>
      <c r="O27" s="1215"/>
      <c r="P27" s="1164"/>
    </row>
    <row r="28" spans="1:17" ht="12" customHeight="1">
      <c r="A28" s="1164"/>
      <c r="B28" s="1218"/>
      <c r="C28" s="867"/>
      <c r="D28" s="1411" t="s">
        <v>71</v>
      </c>
      <c r="E28" s="1537">
        <v>58.8</v>
      </c>
      <c r="F28" s="1537"/>
      <c r="G28" s="1537">
        <v>58.9</v>
      </c>
      <c r="H28" s="1537"/>
      <c r="I28" s="1537">
        <v>59.6</v>
      </c>
      <c r="J28" s="1537"/>
      <c r="K28" s="1537">
        <v>60.1</v>
      </c>
      <c r="L28" s="1537"/>
      <c r="M28" s="1522">
        <v>60</v>
      </c>
      <c r="N28" s="1522"/>
      <c r="O28" s="1215"/>
      <c r="P28" s="1164"/>
    </row>
    <row r="29" spans="1:17" s="1199" customFormat="1" ht="14.25" customHeight="1">
      <c r="A29" s="1196"/>
      <c r="B29" s="1540" t="s">
        <v>161</v>
      </c>
      <c r="C29" s="1540"/>
      <c r="D29" s="1540"/>
      <c r="E29" s="1541">
        <v>22.2</v>
      </c>
      <c r="F29" s="1541"/>
      <c r="G29" s="1541">
        <v>21.4</v>
      </c>
      <c r="H29" s="1541"/>
      <c r="I29" s="1541">
        <v>21.2</v>
      </c>
      <c r="J29" s="1541"/>
      <c r="K29" s="1541">
        <v>24.7</v>
      </c>
      <c r="L29" s="1541"/>
      <c r="M29" s="1542">
        <v>22.2</v>
      </c>
      <c r="N29" s="1542"/>
      <c r="O29" s="1224"/>
      <c r="P29" s="1196"/>
    </row>
    <row r="30" spans="1:17" ht="12" customHeight="1">
      <c r="A30" s="1164"/>
      <c r="B30" s="1218"/>
      <c r="C30" s="867"/>
      <c r="D30" s="1411" t="s">
        <v>72</v>
      </c>
      <c r="E30" s="1537">
        <v>23.1</v>
      </c>
      <c r="F30" s="1537"/>
      <c r="G30" s="1537">
        <v>21.9</v>
      </c>
      <c r="H30" s="1537"/>
      <c r="I30" s="1537">
        <v>21.2</v>
      </c>
      <c r="J30" s="1537"/>
      <c r="K30" s="1537">
        <v>25.8</v>
      </c>
      <c r="L30" s="1537"/>
      <c r="M30" s="1522">
        <v>22.6</v>
      </c>
      <c r="N30" s="1522"/>
      <c r="O30" s="1215"/>
      <c r="P30" s="1164"/>
    </row>
    <row r="31" spans="1:17" ht="12" customHeight="1">
      <c r="A31" s="1164"/>
      <c r="B31" s="1218"/>
      <c r="C31" s="867"/>
      <c r="D31" s="1411" t="s">
        <v>71</v>
      </c>
      <c r="E31" s="1537">
        <v>21.1</v>
      </c>
      <c r="F31" s="1537"/>
      <c r="G31" s="1537">
        <v>20.9</v>
      </c>
      <c r="H31" s="1537"/>
      <c r="I31" s="1537">
        <v>21.3</v>
      </c>
      <c r="J31" s="1537"/>
      <c r="K31" s="1537">
        <v>23.5</v>
      </c>
      <c r="L31" s="1537"/>
      <c r="M31" s="1522">
        <v>21.8</v>
      </c>
      <c r="N31" s="1522"/>
      <c r="O31" s="1215"/>
      <c r="P31" s="1164"/>
    </row>
    <row r="32" spans="1:17" s="1199" customFormat="1" ht="14.25" customHeight="1">
      <c r="A32" s="1196"/>
      <c r="B32" s="1540" t="s">
        <v>177</v>
      </c>
      <c r="C32" s="1540"/>
      <c r="D32" s="1540"/>
      <c r="E32" s="1541">
        <v>47.8</v>
      </c>
      <c r="F32" s="1541"/>
      <c r="G32" s="1541">
        <v>47.6</v>
      </c>
      <c r="H32" s="1541"/>
      <c r="I32" s="1541">
        <v>47.8</v>
      </c>
      <c r="J32" s="1541"/>
      <c r="K32" s="1541">
        <v>48.4</v>
      </c>
      <c r="L32" s="1541"/>
      <c r="M32" s="1542">
        <v>47.5</v>
      </c>
      <c r="N32" s="1542"/>
      <c r="O32" s="1224"/>
      <c r="P32" s="1196"/>
    </row>
    <row r="33" spans="1:16" ht="12" customHeight="1">
      <c r="A33" s="1164"/>
      <c r="B33" s="1218"/>
      <c r="C33" s="867"/>
      <c r="D33" s="1411" t="s">
        <v>72</v>
      </c>
      <c r="E33" s="1537">
        <v>54.8</v>
      </c>
      <c r="F33" s="1537"/>
      <c r="G33" s="1537">
        <v>54.1</v>
      </c>
      <c r="H33" s="1537"/>
      <c r="I33" s="1537">
        <v>54.6</v>
      </c>
      <c r="J33" s="1537"/>
      <c r="K33" s="1537">
        <v>54.6</v>
      </c>
      <c r="L33" s="1537"/>
      <c r="M33" s="1522">
        <v>53.8</v>
      </c>
      <c r="N33" s="1522"/>
      <c r="O33" s="1215"/>
      <c r="P33" s="1164"/>
    </row>
    <row r="34" spans="1:16" ht="12" customHeight="1">
      <c r="A34" s="1164"/>
      <c r="B34" s="1218"/>
      <c r="C34" s="867"/>
      <c r="D34" s="1411" t="s">
        <v>71</v>
      </c>
      <c r="E34" s="1537">
        <v>41.5</v>
      </c>
      <c r="F34" s="1537"/>
      <c r="G34" s="1537">
        <v>41.7</v>
      </c>
      <c r="H34" s="1537"/>
      <c r="I34" s="1537">
        <v>41.8</v>
      </c>
      <c r="J34" s="1537"/>
      <c r="K34" s="1537">
        <v>42.8</v>
      </c>
      <c r="L34" s="1537"/>
      <c r="M34" s="1522">
        <v>41.9</v>
      </c>
      <c r="N34" s="1522"/>
      <c r="O34" s="1215"/>
      <c r="P34" s="1164"/>
    </row>
    <row r="35" spans="1:16" ht="17.25" customHeight="1">
      <c r="A35" s="1164"/>
      <c r="B35" s="1218"/>
      <c r="C35" s="1538" t="s">
        <v>178</v>
      </c>
      <c r="D35" s="1538"/>
      <c r="E35" s="1539"/>
      <c r="F35" s="1539"/>
      <c r="G35" s="1539"/>
      <c r="H35" s="1539"/>
      <c r="I35" s="1539"/>
      <c r="J35" s="1539"/>
      <c r="K35" s="1539"/>
      <c r="L35" s="1539"/>
      <c r="M35" s="1536"/>
      <c r="N35" s="1536"/>
      <c r="O35" s="1215"/>
      <c r="P35" s="1164"/>
    </row>
    <row r="36" spans="1:16" ht="12" customHeight="1">
      <c r="A36" s="1164"/>
      <c r="B36" s="1218"/>
      <c r="C36" s="1533" t="s">
        <v>176</v>
      </c>
      <c r="D36" s="1533"/>
      <c r="E36" s="1534">
        <f>+E28-E27</f>
        <v>-5.7000000000000028</v>
      </c>
      <c r="F36" s="1534"/>
      <c r="G36" s="1534">
        <f>+G28-G27</f>
        <v>-5.3999999999999986</v>
      </c>
      <c r="H36" s="1534"/>
      <c r="I36" s="1534">
        <f>+I28-I27</f>
        <v>-6.1999999999999957</v>
      </c>
      <c r="J36" s="1534"/>
      <c r="K36" s="1534">
        <f>+K28-K27</f>
        <v>-6.8000000000000043</v>
      </c>
      <c r="L36" s="1534"/>
      <c r="M36" s="1535">
        <f>+M28-M27</f>
        <v>-6.0999999999999943</v>
      </c>
      <c r="N36" s="1535"/>
      <c r="O36" s="1215"/>
      <c r="P36" s="1164"/>
    </row>
    <row r="37" spans="1:16" ht="12" customHeight="1">
      <c r="A37" s="1164"/>
      <c r="B37" s="1218"/>
      <c r="C37" s="1533" t="s">
        <v>161</v>
      </c>
      <c r="D37" s="1533"/>
      <c r="E37" s="1534">
        <f>+E31-E30</f>
        <v>-2</v>
      </c>
      <c r="F37" s="1534"/>
      <c r="G37" s="1534">
        <f>+G31-G30</f>
        <v>-1</v>
      </c>
      <c r="H37" s="1534"/>
      <c r="I37" s="1534">
        <f>+I31-I30</f>
        <v>0.10000000000000142</v>
      </c>
      <c r="J37" s="1534"/>
      <c r="K37" s="1534">
        <f>+K31-K30</f>
        <v>-2.3000000000000007</v>
      </c>
      <c r="L37" s="1534"/>
      <c r="M37" s="1535">
        <f>+M31-M30</f>
        <v>-0.80000000000000071</v>
      </c>
      <c r="N37" s="1535"/>
      <c r="O37" s="1215"/>
      <c r="P37" s="1164"/>
    </row>
    <row r="38" spans="1:16" ht="12" customHeight="1">
      <c r="A38" s="1164"/>
      <c r="B38" s="1218"/>
      <c r="C38" s="1533" t="s">
        <v>177</v>
      </c>
      <c r="D38" s="1533"/>
      <c r="E38" s="1534">
        <f>+E34-E33</f>
        <v>-13.299999999999997</v>
      </c>
      <c r="F38" s="1534"/>
      <c r="G38" s="1534">
        <f>+G34-G33</f>
        <v>-12.399999999999999</v>
      </c>
      <c r="H38" s="1534"/>
      <c r="I38" s="1534">
        <f>+I34-I33</f>
        <v>-12.800000000000004</v>
      </c>
      <c r="J38" s="1534"/>
      <c r="K38" s="1534">
        <f>+K34-K33</f>
        <v>-11.800000000000004</v>
      </c>
      <c r="L38" s="1534"/>
      <c r="M38" s="1535">
        <f>+M34-M33</f>
        <v>-11.899999999999999</v>
      </c>
      <c r="N38" s="1535"/>
      <c r="O38" s="1215"/>
      <c r="P38" s="1164"/>
    </row>
    <row r="39" spans="1:16" ht="12.75" customHeight="1" thickBot="1">
      <c r="A39" s="1164"/>
      <c r="B39" s="1218"/>
      <c r="C39" s="1411"/>
      <c r="D39" s="1411"/>
      <c r="E39" s="1225"/>
      <c r="F39" s="1225"/>
      <c r="G39" s="1225"/>
      <c r="H39" s="1225"/>
      <c r="I39" s="1225"/>
      <c r="J39" s="1225"/>
      <c r="K39" s="1225"/>
      <c r="L39" s="1225"/>
      <c r="M39" s="1226"/>
      <c r="N39" s="1226"/>
      <c r="O39" s="1215"/>
      <c r="P39" s="1164"/>
    </row>
    <row r="40" spans="1:16" s="1222" customFormat="1" ht="13.5" customHeight="1" thickBot="1">
      <c r="A40" s="1219"/>
      <c r="B40" s="1186"/>
      <c r="C40" s="1528" t="s">
        <v>629</v>
      </c>
      <c r="D40" s="1529"/>
      <c r="E40" s="1529"/>
      <c r="F40" s="1529"/>
      <c r="G40" s="1529"/>
      <c r="H40" s="1529"/>
      <c r="I40" s="1529"/>
      <c r="J40" s="1529"/>
      <c r="K40" s="1529"/>
      <c r="L40" s="1529"/>
      <c r="M40" s="1529"/>
      <c r="N40" s="1530"/>
      <c r="O40" s="1221"/>
      <c r="P40" s="1219"/>
    </row>
    <row r="41" spans="1:16" s="1222" customFormat="1" ht="3.75" customHeight="1">
      <c r="A41" s="1219"/>
      <c r="B41" s="1186"/>
      <c r="C41" s="1518" t="s">
        <v>164</v>
      </c>
      <c r="D41" s="1519"/>
      <c r="E41" s="1195"/>
      <c r="F41" s="1195"/>
      <c r="G41" s="1195"/>
      <c r="H41" s="1195"/>
      <c r="I41" s="1195"/>
      <c r="J41" s="1195"/>
      <c r="K41" s="1195"/>
      <c r="L41" s="1195"/>
      <c r="M41" s="1195"/>
      <c r="N41" s="1195"/>
      <c r="O41" s="1221"/>
      <c r="P41" s="1219"/>
    </row>
    <row r="42" spans="1:16" s="1222" customFormat="1" ht="12.75" customHeight="1">
      <c r="A42" s="1219"/>
      <c r="B42" s="1186"/>
      <c r="C42" s="1519"/>
      <c r="D42" s="1519"/>
      <c r="E42" s="1176" t="s">
        <v>671</v>
      </c>
      <c r="F42" s="1177" t="s">
        <v>34</v>
      </c>
      <c r="G42" s="1176" t="s">
        <v>34</v>
      </c>
      <c r="H42" s="1177" t="s">
        <v>34</v>
      </c>
      <c r="I42" s="1178"/>
      <c r="J42" s="1177">
        <v>2014</v>
      </c>
      <c r="K42" s="1179" t="s">
        <v>34</v>
      </c>
      <c r="L42" s="1180" t="s">
        <v>34</v>
      </c>
      <c r="M42" s="1180" t="s">
        <v>34</v>
      </c>
      <c r="N42" s="1181"/>
      <c r="O42" s="1221"/>
      <c r="P42" s="1219"/>
    </row>
    <row r="43" spans="1:16" s="1222" customFormat="1" ht="12.75" customHeight="1">
      <c r="A43" s="1219"/>
      <c r="B43" s="1186"/>
      <c r="C43" s="1182"/>
      <c r="D43" s="1182"/>
      <c r="E43" s="1521" t="str">
        <f>+E7</f>
        <v>4.º trimestre</v>
      </c>
      <c r="F43" s="1521"/>
      <c r="G43" s="1521" t="str">
        <f>+G7</f>
        <v>1.º trimestre</v>
      </c>
      <c r="H43" s="1521"/>
      <c r="I43" s="1521" t="str">
        <f>+I7</f>
        <v>2.º trimestre</v>
      </c>
      <c r="J43" s="1521"/>
      <c r="K43" s="1521" t="str">
        <f>+K7</f>
        <v>3.º trimestre</v>
      </c>
      <c r="L43" s="1521"/>
      <c r="M43" s="1521" t="str">
        <f>+M7</f>
        <v>4.º trimestre</v>
      </c>
      <c r="N43" s="1521"/>
      <c r="O43" s="1221"/>
      <c r="P43" s="1219"/>
    </row>
    <row r="44" spans="1:16" s="1222" customFormat="1" ht="12.75" customHeight="1">
      <c r="A44" s="1219"/>
      <c r="B44" s="1186"/>
      <c r="C44" s="1182"/>
      <c r="D44" s="1182"/>
      <c r="E44" s="881" t="s">
        <v>165</v>
      </c>
      <c r="F44" s="881" t="s">
        <v>107</v>
      </c>
      <c r="G44" s="881" t="s">
        <v>165</v>
      </c>
      <c r="H44" s="881" t="s">
        <v>107</v>
      </c>
      <c r="I44" s="882" t="s">
        <v>165</v>
      </c>
      <c r="J44" s="882" t="s">
        <v>107</v>
      </c>
      <c r="K44" s="882" t="s">
        <v>165</v>
      </c>
      <c r="L44" s="882" t="s">
        <v>107</v>
      </c>
      <c r="M44" s="882" t="s">
        <v>165</v>
      </c>
      <c r="N44" s="882" t="s">
        <v>107</v>
      </c>
      <c r="O44" s="1221"/>
      <c r="P44" s="1219"/>
    </row>
    <row r="45" spans="1:16" s="1222" customFormat="1" ht="15" customHeight="1">
      <c r="A45" s="1219"/>
      <c r="B45" s="1439"/>
      <c r="C45" s="1512" t="s">
        <v>13</v>
      </c>
      <c r="D45" s="1512"/>
      <c r="E45" s="1429">
        <v>4468.8999999999996</v>
      </c>
      <c r="F45" s="1440">
        <f>+E45/E45*100</f>
        <v>100</v>
      </c>
      <c r="G45" s="1429">
        <v>4426.8999999999996</v>
      </c>
      <c r="H45" s="1440">
        <f>+G45/G45*100</f>
        <v>100</v>
      </c>
      <c r="I45" s="1429">
        <v>4514.6000000000004</v>
      </c>
      <c r="J45" s="1440">
        <f>+I45/I45*100</f>
        <v>100</v>
      </c>
      <c r="K45" s="1429">
        <v>4565.1000000000004</v>
      </c>
      <c r="L45" s="1440">
        <f>+K45/K45*100</f>
        <v>100</v>
      </c>
      <c r="M45" s="1228">
        <v>4491.6000000000004</v>
      </c>
      <c r="N45" s="1441">
        <f>+M45/M45*100</f>
        <v>100</v>
      </c>
      <c r="O45" s="1221"/>
      <c r="P45" s="1219"/>
    </row>
    <row r="46" spans="1:16" s="1222" customFormat="1" ht="12.75" customHeight="1">
      <c r="A46" s="1219"/>
      <c r="B46" s="1186"/>
      <c r="C46" s="868"/>
      <c r="D46" s="1411" t="s">
        <v>72</v>
      </c>
      <c r="E46" s="1430">
        <v>2309.3000000000002</v>
      </c>
      <c r="F46" s="1442">
        <f>+E46/E45*100</f>
        <v>51.674908814249598</v>
      </c>
      <c r="G46" s="1430">
        <v>2273.4</v>
      </c>
      <c r="H46" s="1442">
        <f>+G46/G45*100</f>
        <v>51.354220786554926</v>
      </c>
      <c r="I46" s="1430">
        <v>2332</v>
      </c>
      <c r="J46" s="1442">
        <f>+I46/I45*100</f>
        <v>51.654631639569395</v>
      </c>
      <c r="K46" s="1430">
        <v>2361.6999999999998</v>
      </c>
      <c r="L46" s="1442">
        <f>+K46/K45*100</f>
        <v>51.733806488357317</v>
      </c>
      <c r="M46" s="1230">
        <v>2310.8000000000002</v>
      </c>
      <c r="N46" s="1443">
        <f>+M46/M45*100</f>
        <v>51.447145783239826</v>
      </c>
      <c r="O46" s="1221"/>
      <c r="P46" s="1219"/>
    </row>
    <row r="47" spans="1:16" s="1222" customFormat="1" ht="12.75" customHeight="1">
      <c r="A47" s="1219"/>
      <c r="B47" s="1186"/>
      <c r="C47" s="868"/>
      <c r="D47" s="1411" t="s">
        <v>71</v>
      </c>
      <c r="E47" s="1430">
        <v>2159.6</v>
      </c>
      <c r="F47" s="1442">
        <f>+E47/E45*100</f>
        <v>48.325091185750409</v>
      </c>
      <c r="G47" s="1430">
        <v>2153.4</v>
      </c>
      <c r="H47" s="1442">
        <f>+G47/G45*100</f>
        <v>48.643520296369921</v>
      </c>
      <c r="I47" s="1430">
        <v>2182.6</v>
      </c>
      <c r="J47" s="1442">
        <f>+I47/I45*100</f>
        <v>48.345368360430598</v>
      </c>
      <c r="K47" s="1430">
        <v>2203.4</v>
      </c>
      <c r="L47" s="1442">
        <f>+K47/K45*100</f>
        <v>48.266193511642683</v>
      </c>
      <c r="M47" s="1230">
        <v>2180.6999999999998</v>
      </c>
      <c r="N47" s="1443">
        <f>+M47/M45*100</f>
        <v>48.550627838632103</v>
      </c>
      <c r="O47" s="1221"/>
      <c r="P47" s="1219"/>
    </row>
    <row r="48" spans="1:16" s="1222" customFormat="1" ht="14.25" customHeight="1">
      <c r="A48" s="1219"/>
      <c r="B48" s="1186"/>
      <c r="C48" s="864" t="s">
        <v>161</v>
      </c>
      <c r="D48" s="871"/>
      <c r="E48" s="1431">
        <v>244.9</v>
      </c>
      <c r="F48" s="1444">
        <f>+E48/E$45*100</f>
        <v>5.480095773009019</v>
      </c>
      <c r="G48" s="1431">
        <v>236.3</v>
      </c>
      <c r="H48" s="1444">
        <f>+G48/G$45*100</f>
        <v>5.3378210485893067</v>
      </c>
      <c r="I48" s="1431">
        <v>234.1</v>
      </c>
      <c r="J48" s="1444">
        <f>+I48/I$45*100</f>
        <v>5.1853984849156065</v>
      </c>
      <c r="K48" s="1431">
        <v>271.89999999999998</v>
      </c>
      <c r="L48" s="1444">
        <f>+K48/K$45*100</f>
        <v>5.9560579176797868</v>
      </c>
      <c r="M48" s="1229">
        <v>243.9</v>
      </c>
      <c r="N48" s="1445">
        <f>+M48/M$45*100</f>
        <v>5.4301362543414369</v>
      </c>
      <c r="O48" s="1221"/>
      <c r="P48" s="1219"/>
    </row>
    <row r="49" spans="1:16" s="1222" customFormat="1" ht="12.75" customHeight="1">
      <c r="A49" s="1219"/>
      <c r="B49" s="1186"/>
      <c r="C49" s="867"/>
      <c r="D49" s="1446" t="s">
        <v>72</v>
      </c>
      <c r="E49" s="1430">
        <v>129.6</v>
      </c>
      <c r="F49" s="1442">
        <f>+E49/E48*100</f>
        <v>52.919559003674962</v>
      </c>
      <c r="G49" s="1430">
        <v>122</v>
      </c>
      <c r="H49" s="1442">
        <f>+G49/G48*100</f>
        <v>51.629284807448158</v>
      </c>
      <c r="I49" s="1430">
        <v>117.9</v>
      </c>
      <c r="J49" s="1442">
        <f>+I49/I48*100</f>
        <v>50.363092695429316</v>
      </c>
      <c r="K49" s="1430">
        <v>143.6</v>
      </c>
      <c r="L49" s="1442">
        <f>+K49/K48*100</f>
        <v>52.813534387642513</v>
      </c>
      <c r="M49" s="1230">
        <v>125.3</v>
      </c>
      <c r="N49" s="1443">
        <f>+M49/M48*100</f>
        <v>51.373513735137344</v>
      </c>
      <c r="O49" s="1221"/>
      <c r="P49" s="1219"/>
    </row>
    <row r="50" spans="1:16" s="1222" customFormat="1" ht="12.75" customHeight="1">
      <c r="A50" s="1219"/>
      <c r="B50" s="1186"/>
      <c r="C50" s="867"/>
      <c r="D50" s="1446" t="s">
        <v>71</v>
      </c>
      <c r="E50" s="1430">
        <v>115.2</v>
      </c>
      <c r="F50" s="1442">
        <f>+E50/E48*100</f>
        <v>47.039608003266643</v>
      </c>
      <c r="G50" s="1430">
        <v>114.3</v>
      </c>
      <c r="H50" s="1442">
        <f>+G50/G48*100</f>
        <v>48.370715192551842</v>
      </c>
      <c r="I50" s="1430">
        <v>116.2</v>
      </c>
      <c r="J50" s="1442">
        <f>+I50/I48*100</f>
        <v>49.636907304570698</v>
      </c>
      <c r="K50" s="1430">
        <v>128.30000000000001</v>
      </c>
      <c r="L50" s="1442">
        <f>+K50/K48*100</f>
        <v>47.186465612357495</v>
      </c>
      <c r="M50" s="1230">
        <v>118.5</v>
      </c>
      <c r="N50" s="1443">
        <f>+M50/M48*100</f>
        <v>48.585485854858547</v>
      </c>
      <c r="O50" s="1221"/>
      <c r="P50" s="1219"/>
    </row>
    <row r="51" spans="1:16" s="1222" customFormat="1" ht="14.25" customHeight="1">
      <c r="A51" s="1219"/>
      <c r="B51" s="1186"/>
      <c r="C51" s="864" t="s">
        <v>626</v>
      </c>
      <c r="D51" s="871"/>
      <c r="E51" s="1431">
        <v>940.8</v>
      </c>
      <c r="F51" s="1444">
        <f>+E51/E$45*100</f>
        <v>21.05216048692072</v>
      </c>
      <c r="G51" s="1431">
        <v>933.5</v>
      </c>
      <c r="H51" s="1444">
        <f>+G51/G$45*100</f>
        <v>21.086990896564188</v>
      </c>
      <c r="I51" s="1431">
        <v>953.8</v>
      </c>
      <c r="J51" s="1444">
        <f>+I51/I$45*100</f>
        <v>21.127010144863327</v>
      </c>
      <c r="K51" s="1431">
        <v>952.2</v>
      </c>
      <c r="L51" s="1444">
        <f>+K51/K$45*100</f>
        <v>20.858250640730759</v>
      </c>
      <c r="M51" s="1229">
        <v>940.7</v>
      </c>
      <c r="N51" s="1445">
        <f>+M51/M$45*100</f>
        <v>20.943539050672367</v>
      </c>
      <c r="O51" s="1447"/>
      <c r="P51" s="1219"/>
    </row>
    <row r="52" spans="1:16" s="1222" customFormat="1" ht="12.75" customHeight="1">
      <c r="A52" s="1219"/>
      <c r="B52" s="1186"/>
      <c r="C52" s="867"/>
      <c r="D52" s="1446" t="s">
        <v>72</v>
      </c>
      <c r="E52" s="1430">
        <v>469.8</v>
      </c>
      <c r="F52" s="1442">
        <f>+E52/E51*100</f>
        <v>49.936224489795919</v>
      </c>
      <c r="G52" s="1430">
        <v>464.1</v>
      </c>
      <c r="H52" s="1442">
        <f>+G52/G51*100</f>
        <v>49.716122121049814</v>
      </c>
      <c r="I52" s="1430">
        <v>474</v>
      </c>
      <c r="J52" s="1442">
        <f>+I52/I51*100</f>
        <v>49.695953029985326</v>
      </c>
      <c r="K52" s="1430">
        <v>476</v>
      </c>
      <c r="L52" s="1442">
        <f>+K52/K51*100</f>
        <v>49.989498004620877</v>
      </c>
      <c r="M52" s="1230">
        <v>471.7</v>
      </c>
      <c r="N52" s="1443">
        <f>+M52/M51*100</f>
        <v>50.143510152014457</v>
      </c>
      <c r="O52" s="1221"/>
      <c r="P52" s="1219"/>
    </row>
    <row r="53" spans="1:16" s="1222" customFormat="1" ht="12.75" customHeight="1">
      <c r="A53" s="1219"/>
      <c r="B53" s="1186"/>
      <c r="C53" s="867"/>
      <c r="D53" s="1446" t="s">
        <v>71</v>
      </c>
      <c r="E53" s="1430">
        <v>471</v>
      </c>
      <c r="F53" s="1442">
        <f>+E53/E51*100</f>
        <v>50.063775510204088</v>
      </c>
      <c r="G53" s="1430">
        <v>469.4</v>
      </c>
      <c r="H53" s="1442">
        <f>+G53/G51*100</f>
        <v>50.283877878950193</v>
      </c>
      <c r="I53" s="1430">
        <v>479.8</v>
      </c>
      <c r="J53" s="1442">
        <f>+I53/I51*100</f>
        <v>50.304046970014682</v>
      </c>
      <c r="K53" s="1430">
        <v>476.2</v>
      </c>
      <c r="L53" s="1442">
        <f>+K53/K51*100</f>
        <v>50.010501995379123</v>
      </c>
      <c r="M53" s="1230">
        <v>469</v>
      </c>
      <c r="N53" s="1443">
        <f>+M53/M51*100</f>
        <v>49.856489847985543</v>
      </c>
      <c r="O53" s="1221"/>
      <c r="P53" s="1219"/>
    </row>
    <row r="54" spans="1:16" s="1222" customFormat="1" ht="14.25" customHeight="1">
      <c r="A54" s="1219"/>
      <c r="B54" s="1186"/>
      <c r="C54" s="864" t="s">
        <v>627</v>
      </c>
      <c r="D54" s="871"/>
      <c r="E54" s="1431">
        <v>1257</v>
      </c>
      <c r="F54" s="1444">
        <f>+E54/E$45*100</f>
        <v>28.127727181185531</v>
      </c>
      <c r="G54" s="1431">
        <v>1271.2</v>
      </c>
      <c r="H54" s="1444">
        <f>+G54/G$45*100</f>
        <v>28.715353859359826</v>
      </c>
      <c r="I54" s="1431">
        <v>1290.5999999999999</v>
      </c>
      <c r="J54" s="1444">
        <f>+I54/I$45*100</f>
        <v>28.587250254729096</v>
      </c>
      <c r="K54" s="1431">
        <v>1287.0999999999999</v>
      </c>
      <c r="L54" s="1444">
        <f>+K54/K$45*100</f>
        <v>28.194344045037344</v>
      </c>
      <c r="M54" s="1229">
        <v>1287.7</v>
      </c>
      <c r="N54" s="1445">
        <f>+M54/M$45*100</f>
        <v>28.669071155044971</v>
      </c>
      <c r="O54" s="1221"/>
      <c r="P54" s="1219"/>
    </row>
    <row r="55" spans="1:16" s="1222" customFormat="1" ht="12.75" customHeight="1">
      <c r="A55" s="1219"/>
      <c r="B55" s="1186"/>
      <c r="C55" s="867"/>
      <c r="D55" s="1446" t="s">
        <v>72</v>
      </c>
      <c r="E55" s="1430">
        <v>628.5</v>
      </c>
      <c r="F55" s="1442">
        <f>+E55/E54*100</f>
        <v>50</v>
      </c>
      <c r="G55" s="1430">
        <v>633.70000000000005</v>
      </c>
      <c r="H55" s="1442">
        <f>+G55/G54*100</f>
        <v>49.850534927627436</v>
      </c>
      <c r="I55" s="1430">
        <v>652.4</v>
      </c>
      <c r="J55" s="1442">
        <f>+I55/I54*100</f>
        <v>50.550131721679833</v>
      </c>
      <c r="K55" s="1430">
        <v>652.70000000000005</v>
      </c>
      <c r="L55" s="1442">
        <f>+K55/K54*100</f>
        <v>50.710900473933648</v>
      </c>
      <c r="M55" s="1230">
        <v>639.5</v>
      </c>
      <c r="N55" s="1443">
        <f>+M55/M54*100</f>
        <v>49.662188397918769</v>
      </c>
      <c r="O55" s="1221"/>
      <c r="P55" s="1219"/>
    </row>
    <row r="56" spans="1:16" s="1222" customFormat="1" ht="12.75" customHeight="1">
      <c r="A56" s="1219"/>
      <c r="B56" s="1186"/>
      <c r="C56" s="867"/>
      <c r="D56" s="1446" t="s">
        <v>71</v>
      </c>
      <c r="E56" s="1430">
        <v>628.5</v>
      </c>
      <c r="F56" s="1442">
        <f>+E56/E54*100</f>
        <v>50</v>
      </c>
      <c r="G56" s="1430">
        <v>637.5</v>
      </c>
      <c r="H56" s="1442">
        <f>+G56/G54*100</f>
        <v>50.149465072372557</v>
      </c>
      <c r="I56" s="1430">
        <v>638.20000000000005</v>
      </c>
      <c r="J56" s="1442">
        <f>+I56/I54*100</f>
        <v>49.449868278320167</v>
      </c>
      <c r="K56" s="1430">
        <v>634.4</v>
      </c>
      <c r="L56" s="1442">
        <f>+K56/K54*100</f>
        <v>49.289099526066352</v>
      </c>
      <c r="M56" s="1230">
        <v>648.20000000000005</v>
      </c>
      <c r="N56" s="1443">
        <f>+M56/M54*100</f>
        <v>50.337811602081231</v>
      </c>
      <c r="O56" s="1221"/>
      <c r="P56" s="1219"/>
    </row>
    <row r="57" spans="1:16" s="1222" customFormat="1" ht="14.25" customHeight="1">
      <c r="A57" s="1219"/>
      <c r="B57" s="1186"/>
      <c r="C57" s="864" t="s">
        <v>628</v>
      </c>
      <c r="D57" s="871"/>
      <c r="E57" s="1431">
        <v>1762.7</v>
      </c>
      <c r="F57" s="1444">
        <f>+E57/E$45*100</f>
        <v>39.443710980330735</v>
      </c>
      <c r="G57" s="1431">
        <v>1754.2</v>
      </c>
      <c r="H57" s="1444">
        <f>+G57/G$45*100</f>
        <v>39.625923332354475</v>
      </c>
      <c r="I57" s="1431">
        <v>1781</v>
      </c>
      <c r="J57" s="1444">
        <f>+I57/I$45*100</f>
        <v>39.449785141540779</v>
      </c>
      <c r="K57" s="1431">
        <v>1790.5</v>
      </c>
      <c r="L57" s="1444">
        <f>+K57/K$45*100</f>
        <v>39.221484742941001</v>
      </c>
      <c r="M57" s="1229">
        <v>1789.4</v>
      </c>
      <c r="N57" s="1445">
        <f>+M57/M$45*100</f>
        <v>39.838810223528363</v>
      </c>
      <c r="O57" s="1221"/>
      <c r="P57" s="1219"/>
    </row>
    <row r="58" spans="1:16" s="1222" customFormat="1" ht="12.75" customHeight="1">
      <c r="A58" s="1219"/>
      <c r="B58" s="1186"/>
      <c r="C58" s="867"/>
      <c r="D58" s="1446" t="s">
        <v>72</v>
      </c>
      <c r="E58" s="1430">
        <v>912</v>
      </c>
      <c r="F58" s="1442">
        <f>+E58/E57*100</f>
        <v>51.738809780450445</v>
      </c>
      <c r="G58" s="1430">
        <v>905.8</v>
      </c>
      <c r="H58" s="1442">
        <f>+G58/G57*100</f>
        <v>51.636073423782911</v>
      </c>
      <c r="I58" s="1430">
        <v>924.4</v>
      </c>
      <c r="J58" s="1442">
        <f>+I58/I57*100</f>
        <v>51.903425042111174</v>
      </c>
      <c r="K58" s="1430">
        <v>925.4</v>
      </c>
      <c r="L58" s="1442">
        <f>+K58/K57*100</f>
        <v>51.683887182351299</v>
      </c>
      <c r="M58" s="1230">
        <v>926.6</v>
      </c>
      <c r="N58" s="1443">
        <f>+M58/M57*100</f>
        <v>51.78272046496032</v>
      </c>
      <c r="O58" s="1221"/>
      <c r="P58" s="1219"/>
    </row>
    <row r="59" spans="1:16" s="1222" customFormat="1" ht="12.75" customHeight="1">
      <c r="A59" s="1219"/>
      <c r="B59" s="1186"/>
      <c r="C59" s="867"/>
      <c r="D59" s="1446" t="s">
        <v>71</v>
      </c>
      <c r="E59" s="1430">
        <v>850.7</v>
      </c>
      <c r="F59" s="1442">
        <f>+E59/E57*100</f>
        <v>48.261190219549555</v>
      </c>
      <c r="G59" s="1430">
        <v>848.4</v>
      </c>
      <c r="H59" s="1442">
        <f>+G59/G57*100</f>
        <v>48.363926576217075</v>
      </c>
      <c r="I59" s="1430">
        <v>856.6</v>
      </c>
      <c r="J59" s="1442">
        <f>+I59/I57*100</f>
        <v>48.096574957888826</v>
      </c>
      <c r="K59" s="1430">
        <v>865.1</v>
      </c>
      <c r="L59" s="1442">
        <f>+K59/K57*100</f>
        <v>48.316112817648701</v>
      </c>
      <c r="M59" s="1230">
        <v>862.8</v>
      </c>
      <c r="N59" s="1443">
        <f>+M59/M57*100</f>
        <v>48.217279535039673</v>
      </c>
      <c r="O59" s="1221"/>
      <c r="P59" s="1219"/>
    </row>
    <row r="60" spans="1:16" s="1222" customFormat="1" ht="14.25" customHeight="1">
      <c r="A60" s="1219"/>
      <c r="B60" s="1186"/>
      <c r="C60" s="864" t="s">
        <v>630</v>
      </c>
      <c r="D60" s="871"/>
      <c r="E60" s="1431">
        <v>263.5</v>
      </c>
      <c r="F60" s="1444">
        <f>+E60/E$45*100</f>
        <v>5.8963055785540073</v>
      </c>
      <c r="G60" s="1431">
        <v>231.7</v>
      </c>
      <c r="H60" s="1444">
        <f>+G60/G$45*100</f>
        <v>5.2339108631322144</v>
      </c>
      <c r="I60" s="1431">
        <v>255.1</v>
      </c>
      <c r="J60" s="1444">
        <f>+I60/I$45*100</f>
        <v>5.6505559739511799</v>
      </c>
      <c r="K60" s="1431">
        <v>263.5</v>
      </c>
      <c r="L60" s="1444">
        <f>+K60/K$45*100</f>
        <v>5.7720531861295479</v>
      </c>
      <c r="M60" s="1229">
        <v>229.9</v>
      </c>
      <c r="N60" s="1445">
        <f>+M60/M$45*100</f>
        <v>5.1184433164128595</v>
      </c>
      <c r="O60" s="1221"/>
      <c r="P60" s="1219"/>
    </row>
    <row r="61" spans="1:16" s="1222" customFormat="1" ht="12.75" customHeight="1">
      <c r="A61" s="1219"/>
      <c r="B61" s="1186"/>
      <c r="C61" s="867"/>
      <c r="D61" s="1446" t="s">
        <v>72</v>
      </c>
      <c r="E61" s="1430">
        <v>169.4</v>
      </c>
      <c r="F61" s="1442">
        <f>+E61/E60*100</f>
        <v>64.288425047438338</v>
      </c>
      <c r="G61" s="1430">
        <v>147.9</v>
      </c>
      <c r="H61" s="1442">
        <f>+G61/G60*100</f>
        <v>63.83254208027622</v>
      </c>
      <c r="I61" s="1430">
        <v>163.4</v>
      </c>
      <c r="J61" s="1442">
        <f>+I61/I60*100</f>
        <v>64.053312426499417</v>
      </c>
      <c r="K61" s="1430">
        <v>164.1</v>
      </c>
      <c r="L61" s="1442">
        <f>+K61/K60*100</f>
        <v>62.277039848197347</v>
      </c>
      <c r="M61" s="1230">
        <v>147.69999999999999</v>
      </c>
      <c r="N61" s="1443">
        <f>+M61/M60*100</f>
        <v>64.245324053936486</v>
      </c>
      <c r="O61" s="1221"/>
      <c r="P61" s="1219"/>
    </row>
    <row r="62" spans="1:16" s="1222" customFormat="1" ht="12.75" customHeight="1">
      <c r="A62" s="1219"/>
      <c r="B62" s="1186"/>
      <c r="C62" s="867"/>
      <c r="D62" s="1446" t="s">
        <v>71</v>
      </c>
      <c r="E62" s="1430">
        <v>94.1</v>
      </c>
      <c r="F62" s="1442">
        <f>+E62/E60*100</f>
        <v>35.711574952561669</v>
      </c>
      <c r="G62" s="1430">
        <v>83.8</v>
      </c>
      <c r="H62" s="1442">
        <f>+G62/G60*100</f>
        <v>36.16745791972378</v>
      </c>
      <c r="I62" s="1430">
        <v>91.7</v>
      </c>
      <c r="J62" s="1442">
        <f>+I62/I60*100</f>
        <v>35.94668757350059</v>
      </c>
      <c r="K62" s="1430">
        <v>99.4</v>
      </c>
      <c r="L62" s="1442">
        <f>+K62/K60*100</f>
        <v>37.72296015180266</v>
      </c>
      <c r="M62" s="1230">
        <v>82.3</v>
      </c>
      <c r="N62" s="1443">
        <f>+M62/M60*100</f>
        <v>35.798173118747279</v>
      </c>
      <c r="O62" s="1221"/>
      <c r="P62" s="1219"/>
    </row>
    <row r="63" spans="1:16" s="960" customFormat="1" ht="13.5" customHeight="1">
      <c r="A63" s="998"/>
      <c r="B63" s="998"/>
      <c r="C63" s="999" t="s">
        <v>456</v>
      </c>
      <c r="D63" s="1000"/>
      <c r="E63" s="1001"/>
      <c r="F63" s="1200"/>
      <c r="G63" s="1001"/>
      <c r="H63" s="1200"/>
      <c r="I63" s="1001"/>
      <c r="J63" s="1200"/>
      <c r="K63" s="1001"/>
      <c r="L63" s="1200"/>
      <c r="M63" s="1001"/>
      <c r="N63" s="1200"/>
      <c r="O63" s="1221"/>
      <c r="P63" s="989"/>
    </row>
    <row r="64" spans="1:16" ht="13.5" customHeight="1">
      <c r="A64" s="1164"/>
      <c r="B64" s="1160"/>
      <c r="C64" s="1201" t="s">
        <v>448</v>
      </c>
      <c r="D64" s="1169"/>
      <c r="E64" s="1202" t="s">
        <v>88</v>
      </c>
      <c r="F64" s="1108"/>
      <c r="G64" s="1203"/>
      <c r="H64" s="1203"/>
      <c r="I64" s="1225"/>
      <c r="J64" s="1231"/>
      <c r="K64" s="1232"/>
      <c r="L64" s="1225"/>
      <c r="M64" s="1233"/>
      <c r="N64" s="1233"/>
      <c r="O64" s="1221"/>
      <c r="P64" s="1164"/>
    </row>
    <row r="65" spans="1:16" s="1199" customFormat="1" ht="13.5" customHeight="1">
      <c r="A65" s="1196"/>
      <c r="B65" s="1234"/>
      <c r="C65" s="1234"/>
      <c r="D65" s="1234"/>
      <c r="E65" s="1160"/>
      <c r="F65" s="1160"/>
      <c r="G65" s="1160"/>
      <c r="H65" s="1160"/>
      <c r="I65" s="1160"/>
      <c r="J65" s="1160"/>
      <c r="K65" s="1531">
        <v>42036</v>
      </c>
      <c r="L65" s="1531"/>
      <c r="M65" s="1531"/>
      <c r="N65" s="1531"/>
      <c r="O65" s="1235">
        <v>7</v>
      </c>
      <c r="P65" s="1164"/>
    </row>
    <row r="69" spans="1:16" ht="8.25" customHeight="1"/>
    <row r="71" spans="1:16" ht="9" customHeight="1">
      <c r="O71" s="1236"/>
    </row>
    <row r="72" spans="1:16" ht="8.25" customHeight="1">
      <c r="M72" s="1532"/>
      <c r="N72" s="1532"/>
      <c r="O72" s="1532"/>
    </row>
    <row r="73" spans="1:16" ht="9.75" customHeight="1"/>
  </sheetData>
  <mergeCells count="182">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C38:D38"/>
    <mergeCell ref="E38:F38"/>
    <mergeCell ref="G38:H38"/>
    <mergeCell ref="I38:J38"/>
    <mergeCell ref="K38:L38"/>
    <mergeCell ref="M38:N38"/>
    <mergeCell ref="C37:D37"/>
    <mergeCell ref="E37:F37"/>
    <mergeCell ref="G37:H37"/>
    <mergeCell ref="I37:J37"/>
    <mergeCell ref="K37:L37"/>
    <mergeCell ref="M37:N37"/>
    <mergeCell ref="C45:D45"/>
    <mergeCell ref="K65:N65"/>
    <mergeCell ref="M72:O72"/>
    <mergeCell ref="C40:N40"/>
    <mergeCell ref="C41:D42"/>
    <mergeCell ref="E43:F43"/>
    <mergeCell ref="G43:H43"/>
    <mergeCell ref="I43:J43"/>
    <mergeCell ref="K43:L43"/>
    <mergeCell ref="M43:N43"/>
  </mergeCells>
  <conditionalFormatting sqref="E7:N7">
    <cfRule type="cellIs" dxfId="16" priority="2" operator="equal">
      <formula>"1.º trimestre"</formula>
    </cfRule>
  </conditionalFormatting>
  <conditionalFormatting sqref="E43:N43">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T74"/>
  <sheetViews>
    <sheetView showRuler="0" zoomScaleNormal="100" workbookViewId="0"/>
  </sheetViews>
  <sheetFormatPr defaultRowHeight="12.75"/>
  <cols>
    <col min="1" max="1" width="1" style="1165" customWidth="1"/>
    <col min="2" max="2" width="2.5703125" style="1165" customWidth="1"/>
    <col min="3" max="3" width="1" style="1165" customWidth="1"/>
    <col min="4" max="4" width="32.42578125" style="1165" customWidth="1"/>
    <col min="5" max="5" width="7.42578125" style="1165" customWidth="1"/>
    <col min="6" max="6" width="5.140625" style="1165" customWidth="1"/>
    <col min="7" max="7" width="7.42578125" style="1165" customWidth="1"/>
    <col min="8" max="8" width="5.140625" style="1165" customWidth="1"/>
    <col min="9" max="9" width="7.42578125" style="1165" customWidth="1"/>
    <col min="10" max="10" width="5.140625" style="1165" customWidth="1"/>
    <col min="11" max="11" width="7.42578125" style="1165" customWidth="1"/>
    <col min="12" max="12" width="5.140625" style="1165" customWidth="1"/>
    <col min="13" max="13" width="7.42578125" style="1165" customWidth="1"/>
    <col min="14" max="14" width="5.140625" style="1165" customWidth="1"/>
    <col min="15" max="15" width="2.5703125" style="1165" customWidth="1"/>
    <col min="16" max="16" width="1" style="1165" customWidth="1"/>
    <col min="17" max="34" width="9.140625" style="1165" customWidth="1"/>
    <col min="35" max="16384" width="9.140625" style="1165"/>
  </cols>
  <sheetData>
    <row r="1" spans="1:20" ht="13.5" customHeight="1">
      <c r="A1" s="1164"/>
      <c r="B1" s="1448"/>
      <c r="C1" s="1448"/>
      <c r="D1" s="1448"/>
      <c r="E1" s="1161"/>
      <c r="F1" s="1161"/>
      <c r="G1" s="1161"/>
      <c r="H1" s="1161"/>
      <c r="I1" s="1563" t="s">
        <v>341</v>
      </c>
      <c r="J1" s="1563"/>
      <c r="K1" s="1563"/>
      <c r="L1" s="1563"/>
      <c r="M1" s="1563"/>
      <c r="N1" s="1563"/>
      <c r="O1" s="1163"/>
      <c r="P1" s="1164"/>
    </row>
    <row r="2" spans="1:20" ht="6" customHeight="1">
      <c r="A2" s="1164"/>
      <c r="B2" s="1239"/>
      <c r="C2" s="1242"/>
      <c r="D2" s="1242"/>
      <c r="E2" s="1243"/>
      <c r="F2" s="1243"/>
      <c r="G2" s="1243"/>
      <c r="H2" s="1243"/>
      <c r="I2" s="1160"/>
      <c r="J2" s="1160"/>
      <c r="K2" s="1160"/>
      <c r="L2" s="1160"/>
      <c r="M2" s="1160"/>
      <c r="N2" s="1410"/>
      <c r="O2" s="1160"/>
      <c r="P2" s="1164"/>
    </row>
    <row r="3" spans="1:20" ht="10.5" customHeight="1" thickBot="1">
      <c r="A3" s="1164"/>
      <c r="B3" s="1240"/>
      <c r="C3" s="1241"/>
      <c r="D3" s="1242"/>
      <c r="E3" s="1243"/>
      <c r="F3" s="1243"/>
      <c r="G3" s="1243"/>
      <c r="H3" s="1243"/>
      <c r="I3" s="1160"/>
      <c r="J3" s="1160"/>
      <c r="K3" s="1160"/>
      <c r="L3" s="1160"/>
      <c r="M3" s="1523" t="s">
        <v>73</v>
      </c>
      <c r="N3" s="1523"/>
      <c r="O3" s="1160"/>
      <c r="P3" s="1164"/>
    </row>
    <row r="4" spans="1:20" s="1173" customFormat="1" ht="13.5" customHeight="1" thickBot="1">
      <c r="A4" s="1171"/>
      <c r="B4" s="1172"/>
      <c r="C4" s="1553" t="s">
        <v>184</v>
      </c>
      <c r="D4" s="1554"/>
      <c r="E4" s="1554"/>
      <c r="F4" s="1554"/>
      <c r="G4" s="1554"/>
      <c r="H4" s="1554"/>
      <c r="I4" s="1554"/>
      <c r="J4" s="1554"/>
      <c r="K4" s="1554"/>
      <c r="L4" s="1554"/>
      <c r="M4" s="1554"/>
      <c r="N4" s="1555"/>
      <c r="O4" s="1160"/>
      <c r="P4" s="1171"/>
    </row>
    <row r="5" spans="1:20" ht="3" customHeight="1">
      <c r="A5" s="1164"/>
      <c r="B5" s="1168"/>
      <c r="C5" s="1518" t="s">
        <v>160</v>
      </c>
      <c r="D5" s="1519"/>
      <c r="E5" s="1244"/>
      <c r="F5" s="1244"/>
      <c r="G5" s="1244"/>
      <c r="H5" s="1244"/>
      <c r="I5" s="1244"/>
      <c r="J5" s="1244"/>
      <c r="K5" s="1237"/>
      <c r="L5" s="1245"/>
      <c r="M5" s="1245"/>
      <c r="N5" s="1245"/>
      <c r="O5" s="1160"/>
      <c r="P5" s="1171"/>
    </row>
    <row r="6" spans="1:20" ht="12.75" customHeight="1">
      <c r="A6" s="1164"/>
      <c r="B6" s="1168"/>
      <c r="C6" s="1520"/>
      <c r="D6" s="1520"/>
      <c r="E6" s="1176" t="s">
        <v>671</v>
      </c>
      <c r="F6" s="1177" t="s">
        <v>34</v>
      </c>
      <c r="G6" s="1176" t="s">
        <v>34</v>
      </c>
      <c r="H6" s="1177" t="s">
        <v>34</v>
      </c>
      <c r="I6" s="1178"/>
      <c r="J6" s="1177">
        <v>2014</v>
      </c>
      <c r="K6" s="1179" t="s">
        <v>34</v>
      </c>
      <c r="L6" s="1180" t="s">
        <v>34</v>
      </c>
      <c r="M6" s="1180" t="s">
        <v>34</v>
      </c>
      <c r="N6" s="1181"/>
      <c r="O6" s="1160"/>
      <c r="P6" s="1171"/>
      <c r="Q6" s="1173"/>
      <c r="R6" s="1173"/>
      <c r="S6" s="1173"/>
      <c r="T6" s="1173"/>
    </row>
    <row r="7" spans="1:20">
      <c r="A7" s="1164"/>
      <c r="B7" s="1168"/>
      <c r="C7" s="1214"/>
      <c r="D7" s="1214"/>
      <c r="E7" s="1521" t="str">
        <f>+'6populacao1'!E7</f>
        <v>4.º trimestre</v>
      </c>
      <c r="F7" s="1521"/>
      <c r="G7" s="1521" t="str">
        <f>+'6populacao1'!G7</f>
        <v>1.º trimestre</v>
      </c>
      <c r="H7" s="1521"/>
      <c r="I7" s="1521" t="str">
        <f>+'6populacao1'!I7</f>
        <v>2.º trimestre</v>
      </c>
      <c r="J7" s="1521"/>
      <c r="K7" s="1521" t="str">
        <f>+'6populacao1'!K7</f>
        <v>3.º trimestre</v>
      </c>
      <c r="L7" s="1521"/>
      <c r="M7" s="1521" t="str">
        <f>+'6populacao1'!M7</f>
        <v>4.º trimestre</v>
      </c>
      <c r="N7" s="1521"/>
      <c r="O7" s="1160"/>
      <c r="P7" s="1171"/>
      <c r="Q7" s="1173"/>
      <c r="R7" s="1173"/>
      <c r="S7" s="1173"/>
      <c r="T7" s="1173"/>
    </row>
    <row r="8" spans="1:20" s="1185" customFormat="1" ht="18.75" customHeight="1">
      <c r="A8" s="1183"/>
      <c r="B8" s="1168"/>
      <c r="C8" s="1512" t="s">
        <v>185</v>
      </c>
      <c r="D8" s="1512"/>
      <c r="E8" s="1559">
        <v>808</v>
      </c>
      <c r="F8" s="1559"/>
      <c r="G8" s="1559">
        <v>788.1</v>
      </c>
      <c r="H8" s="1559"/>
      <c r="I8" s="1559">
        <v>728.9</v>
      </c>
      <c r="J8" s="1559"/>
      <c r="K8" s="1559">
        <v>688.9</v>
      </c>
      <c r="L8" s="1559"/>
      <c r="M8" s="1560">
        <v>698.3</v>
      </c>
      <c r="N8" s="1560"/>
      <c r="O8" s="1160"/>
      <c r="P8" s="1171"/>
    </row>
    <row r="9" spans="1:20" ht="13.5" customHeight="1">
      <c r="A9" s="1164"/>
      <c r="B9" s="1168"/>
      <c r="C9" s="864" t="s">
        <v>72</v>
      </c>
      <c r="D9" s="1219"/>
      <c r="E9" s="1561">
        <v>400.9</v>
      </c>
      <c r="F9" s="1561"/>
      <c r="G9" s="1561">
        <v>402.9</v>
      </c>
      <c r="H9" s="1561"/>
      <c r="I9" s="1561">
        <v>363.5</v>
      </c>
      <c r="J9" s="1561"/>
      <c r="K9" s="1561">
        <v>330.1</v>
      </c>
      <c r="L9" s="1561"/>
      <c r="M9" s="1562">
        <v>349.5</v>
      </c>
      <c r="N9" s="1562"/>
      <c r="O9" s="1160"/>
      <c r="P9" s="1171"/>
    </row>
    <row r="10" spans="1:20" ht="13.5" customHeight="1">
      <c r="A10" s="1164"/>
      <c r="B10" s="1168"/>
      <c r="C10" s="864" t="s">
        <v>71</v>
      </c>
      <c r="D10" s="1219"/>
      <c r="E10" s="1561">
        <v>407.1</v>
      </c>
      <c r="F10" s="1561"/>
      <c r="G10" s="1561">
        <v>385.2</v>
      </c>
      <c r="H10" s="1561"/>
      <c r="I10" s="1561">
        <v>365.5</v>
      </c>
      <c r="J10" s="1561"/>
      <c r="K10" s="1561">
        <v>358.8</v>
      </c>
      <c r="L10" s="1561"/>
      <c r="M10" s="1562">
        <v>348.7</v>
      </c>
      <c r="N10" s="1562"/>
      <c r="O10" s="1160"/>
      <c r="P10" s="1171"/>
    </row>
    <row r="11" spans="1:20" ht="19.5" customHeight="1">
      <c r="A11" s="1164"/>
      <c r="B11" s="1168"/>
      <c r="C11" s="864" t="s">
        <v>161</v>
      </c>
      <c r="D11" s="1219"/>
      <c r="E11" s="1561">
        <v>138.30000000000001</v>
      </c>
      <c r="F11" s="1561"/>
      <c r="G11" s="1561">
        <v>141.6</v>
      </c>
      <c r="H11" s="1561"/>
      <c r="I11" s="1561">
        <v>129.30000000000001</v>
      </c>
      <c r="J11" s="1561"/>
      <c r="K11" s="1561">
        <v>129.19999999999999</v>
      </c>
      <c r="L11" s="1561"/>
      <c r="M11" s="1562">
        <v>125.6</v>
      </c>
      <c r="N11" s="1562"/>
      <c r="O11" s="1160"/>
      <c r="P11" s="1171"/>
    </row>
    <row r="12" spans="1:20" ht="13.5" customHeight="1">
      <c r="A12" s="1164"/>
      <c r="B12" s="1168"/>
      <c r="C12" s="864" t="s">
        <v>162</v>
      </c>
      <c r="D12" s="1219"/>
      <c r="E12" s="1561">
        <v>411.7</v>
      </c>
      <c r="F12" s="1561"/>
      <c r="G12" s="1561">
        <v>384.7</v>
      </c>
      <c r="H12" s="1561"/>
      <c r="I12" s="1561">
        <v>346.6</v>
      </c>
      <c r="J12" s="1561"/>
      <c r="K12" s="1561">
        <v>320.2</v>
      </c>
      <c r="L12" s="1561"/>
      <c r="M12" s="1562">
        <v>323.3</v>
      </c>
      <c r="N12" s="1562"/>
      <c r="O12" s="1160"/>
      <c r="P12" s="1164"/>
    </row>
    <row r="13" spans="1:20" ht="13.5" customHeight="1">
      <c r="A13" s="1164"/>
      <c r="B13" s="1168"/>
      <c r="C13" s="864" t="s">
        <v>163</v>
      </c>
      <c r="D13" s="1219"/>
      <c r="E13" s="1561">
        <v>258</v>
      </c>
      <c r="F13" s="1561"/>
      <c r="G13" s="1561">
        <v>261.8</v>
      </c>
      <c r="H13" s="1561"/>
      <c r="I13" s="1561">
        <v>253</v>
      </c>
      <c r="J13" s="1561"/>
      <c r="K13" s="1561">
        <v>239.5</v>
      </c>
      <c r="L13" s="1561"/>
      <c r="M13" s="1562">
        <v>249.3</v>
      </c>
      <c r="N13" s="1562"/>
      <c r="O13" s="1160"/>
      <c r="P13" s="1164"/>
    </row>
    <row r="14" spans="1:20" ht="19.5" customHeight="1">
      <c r="A14" s="1164"/>
      <c r="B14" s="1168"/>
      <c r="C14" s="864" t="s">
        <v>186</v>
      </c>
      <c r="D14" s="1219"/>
      <c r="E14" s="1561">
        <v>85.2</v>
      </c>
      <c r="F14" s="1561"/>
      <c r="G14" s="1561">
        <v>86.4</v>
      </c>
      <c r="H14" s="1561"/>
      <c r="I14" s="1561">
        <v>89.3</v>
      </c>
      <c r="J14" s="1561"/>
      <c r="K14" s="1561">
        <v>93.3</v>
      </c>
      <c r="L14" s="1561"/>
      <c r="M14" s="1562">
        <v>82.8</v>
      </c>
      <c r="N14" s="1562"/>
      <c r="O14" s="1187"/>
      <c r="P14" s="1164"/>
    </row>
    <row r="15" spans="1:20" ht="13.5" customHeight="1">
      <c r="A15" s="1164"/>
      <c r="B15" s="1168"/>
      <c r="C15" s="864" t="s">
        <v>187</v>
      </c>
      <c r="D15" s="1219"/>
      <c r="E15" s="1561">
        <v>722.8</v>
      </c>
      <c r="F15" s="1561"/>
      <c r="G15" s="1561">
        <v>701.7</v>
      </c>
      <c r="H15" s="1561"/>
      <c r="I15" s="1561">
        <v>639.6</v>
      </c>
      <c r="J15" s="1561"/>
      <c r="K15" s="1561">
        <v>595.6</v>
      </c>
      <c r="L15" s="1561"/>
      <c r="M15" s="1562">
        <v>615.5</v>
      </c>
      <c r="N15" s="1562"/>
      <c r="O15" s="1187"/>
      <c r="P15" s="1164"/>
    </row>
    <row r="16" spans="1:20" ht="19.5" customHeight="1">
      <c r="A16" s="1164"/>
      <c r="B16" s="1168"/>
      <c r="C16" s="864" t="s">
        <v>188</v>
      </c>
      <c r="D16" s="1219"/>
      <c r="E16" s="1561">
        <v>294.5</v>
      </c>
      <c r="F16" s="1561"/>
      <c r="G16" s="1561">
        <v>287.2</v>
      </c>
      <c r="H16" s="1561"/>
      <c r="I16" s="1561">
        <v>237.6</v>
      </c>
      <c r="J16" s="1561"/>
      <c r="K16" s="1561">
        <v>227.9</v>
      </c>
      <c r="L16" s="1561"/>
      <c r="M16" s="1562">
        <v>248.2</v>
      </c>
      <c r="N16" s="1562"/>
      <c r="O16" s="1187"/>
      <c r="P16" s="1164"/>
    </row>
    <row r="17" spans="1:16" ht="13.5" customHeight="1">
      <c r="A17" s="1164"/>
      <c r="B17" s="1168"/>
      <c r="C17" s="864" t="s">
        <v>189</v>
      </c>
      <c r="D17" s="1219"/>
      <c r="E17" s="1561">
        <v>513.5</v>
      </c>
      <c r="F17" s="1561"/>
      <c r="G17" s="1561">
        <v>500.9</v>
      </c>
      <c r="H17" s="1561"/>
      <c r="I17" s="1561">
        <v>491.3</v>
      </c>
      <c r="J17" s="1561"/>
      <c r="K17" s="1561">
        <v>460.9</v>
      </c>
      <c r="L17" s="1561"/>
      <c r="M17" s="1562">
        <v>450.1</v>
      </c>
      <c r="N17" s="1562"/>
      <c r="O17" s="1187"/>
      <c r="P17" s="1164"/>
    </row>
    <row r="18" spans="1:16" s="1185" customFormat="1" ht="18.75" customHeight="1">
      <c r="A18" s="1183"/>
      <c r="B18" s="1184"/>
      <c r="C18" s="1512" t="s">
        <v>190</v>
      </c>
      <c r="D18" s="1512"/>
      <c r="E18" s="1559">
        <v>15.3</v>
      </c>
      <c r="F18" s="1559"/>
      <c r="G18" s="1559">
        <v>15.1</v>
      </c>
      <c r="H18" s="1559"/>
      <c r="I18" s="1559">
        <v>13.9</v>
      </c>
      <c r="J18" s="1559"/>
      <c r="K18" s="1559">
        <v>13.1</v>
      </c>
      <c r="L18" s="1559"/>
      <c r="M18" s="1560">
        <v>13.5</v>
      </c>
      <c r="N18" s="1560"/>
      <c r="O18" s="1190"/>
      <c r="P18" s="1183"/>
    </row>
    <row r="19" spans="1:16" ht="13.5" customHeight="1">
      <c r="A19" s="1164"/>
      <c r="B19" s="1168"/>
      <c r="C19" s="864" t="s">
        <v>72</v>
      </c>
      <c r="D19" s="1219"/>
      <c r="E19" s="1561">
        <v>14.8</v>
      </c>
      <c r="F19" s="1561"/>
      <c r="G19" s="1561">
        <v>15.1</v>
      </c>
      <c r="H19" s="1561"/>
      <c r="I19" s="1561">
        <v>13.5</v>
      </c>
      <c r="J19" s="1561"/>
      <c r="K19" s="1561">
        <v>12.3</v>
      </c>
      <c r="L19" s="1561"/>
      <c r="M19" s="1562">
        <v>13.1</v>
      </c>
      <c r="N19" s="1562"/>
      <c r="O19" s="1187"/>
      <c r="P19" s="1164"/>
    </row>
    <row r="20" spans="1:16" ht="13.5" customHeight="1">
      <c r="A20" s="1164"/>
      <c r="B20" s="1168"/>
      <c r="C20" s="864" t="s">
        <v>71</v>
      </c>
      <c r="D20" s="1219"/>
      <c r="E20" s="1561">
        <v>15.9</v>
      </c>
      <c r="F20" s="1561"/>
      <c r="G20" s="1561">
        <v>15.2</v>
      </c>
      <c r="H20" s="1561"/>
      <c r="I20" s="1561">
        <v>14.3</v>
      </c>
      <c r="J20" s="1561"/>
      <c r="K20" s="1561">
        <v>14</v>
      </c>
      <c r="L20" s="1561"/>
      <c r="M20" s="1562">
        <v>13.8</v>
      </c>
      <c r="N20" s="1562"/>
      <c r="O20" s="1187"/>
      <c r="P20" s="1164"/>
    </row>
    <row r="21" spans="1:16" s="1249" customFormat="1" ht="13.5" customHeight="1">
      <c r="A21" s="1246"/>
      <c r="B21" s="1247"/>
      <c r="C21" s="1411" t="s">
        <v>191</v>
      </c>
      <c r="D21" s="1246"/>
      <c r="E21" s="1557">
        <f>+E20-E19</f>
        <v>1.0999999999999996</v>
      </c>
      <c r="F21" s="1557"/>
      <c r="G21" s="1557">
        <f t="shared" ref="G21" si="0">+G20-G19</f>
        <v>9.9999999999999645E-2</v>
      </c>
      <c r="H21" s="1557"/>
      <c r="I21" s="1557">
        <f t="shared" ref="I21" si="1">+I20-I19</f>
        <v>0.80000000000000071</v>
      </c>
      <c r="J21" s="1557"/>
      <c r="K21" s="1557">
        <f t="shared" ref="K21" si="2">+K20-K19</f>
        <v>1.6999999999999993</v>
      </c>
      <c r="L21" s="1557"/>
      <c r="M21" s="1558">
        <f t="shared" ref="M21" si="3">+M20-M19</f>
        <v>0.70000000000000107</v>
      </c>
      <c r="N21" s="1558"/>
      <c r="O21" s="1248"/>
      <c r="P21" s="1246"/>
    </row>
    <row r="22" spans="1:16" ht="19.5" customHeight="1">
      <c r="A22" s="1164"/>
      <c r="B22" s="1168"/>
      <c r="C22" s="864" t="s">
        <v>161</v>
      </c>
      <c r="D22" s="1219"/>
      <c r="E22" s="1561">
        <v>36.1</v>
      </c>
      <c r="F22" s="1561"/>
      <c r="G22" s="1561">
        <v>37.5</v>
      </c>
      <c r="H22" s="1561"/>
      <c r="I22" s="1561">
        <v>35.6</v>
      </c>
      <c r="J22" s="1561"/>
      <c r="K22" s="1561">
        <v>32.200000000000003</v>
      </c>
      <c r="L22" s="1561"/>
      <c r="M22" s="1562">
        <v>34</v>
      </c>
      <c r="N22" s="1562"/>
      <c r="O22" s="1187"/>
      <c r="P22" s="1164"/>
    </row>
    <row r="23" spans="1:16" ht="13.5" customHeight="1">
      <c r="A23" s="1164"/>
      <c r="B23" s="1168"/>
      <c r="C23" s="864" t="s">
        <v>162</v>
      </c>
      <c r="D23" s="1164"/>
      <c r="E23" s="1561">
        <v>15.8</v>
      </c>
      <c r="F23" s="1561"/>
      <c r="G23" s="1561">
        <v>14.9</v>
      </c>
      <c r="H23" s="1561"/>
      <c r="I23" s="1561">
        <v>13.4</v>
      </c>
      <c r="J23" s="1561"/>
      <c r="K23" s="1561">
        <v>12.5</v>
      </c>
      <c r="L23" s="1561"/>
      <c r="M23" s="1562">
        <v>12.7</v>
      </c>
      <c r="N23" s="1562"/>
      <c r="O23" s="1187"/>
      <c r="P23" s="1164"/>
    </row>
    <row r="24" spans="1:16" ht="13.5" customHeight="1">
      <c r="A24" s="1164"/>
      <c r="B24" s="1168"/>
      <c r="C24" s="864" t="s">
        <v>163</v>
      </c>
      <c r="D24" s="1164"/>
      <c r="E24" s="1561">
        <v>11.3</v>
      </c>
      <c r="F24" s="1561"/>
      <c r="G24" s="1561">
        <v>11.6</v>
      </c>
      <c r="H24" s="1561"/>
      <c r="I24" s="1561">
        <v>11.1</v>
      </c>
      <c r="J24" s="1561"/>
      <c r="K24" s="1561">
        <v>10.4</v>
      </c>
      <c r="L24" s="1561"/>
      <c r="M24" s="1562">
        <v>11</v>
      </c>
      <c r="N24" s="1562"/>
      <c r="O24" s="1187"/>
      <c r="P24" s="1164"/>
    </row>
    <row r="25" spans="1:16" s="1205" customFormat="1" ht="19.5" customHeight="1">
      <c r="A25" s="1250"/>
      <c r="B25" s="1174"/>
      <c r="C25" s="864" t="s">
        <v>192</v>
      </c>
      <c r="D25" s="1219"/>
      <c r="E25" s="1561">
        <v>16.399999999999999</v>
      </c>
      <c r="F25" s="1561"/>
      <c r="G25" s="1561">
        <v>15.8</v>
      </c>
      <c r="H25" s="1561"/>
      <c r="I25" s="1561">
        <v>15</v>
      </c>
      <c r="J25" s="1561"/>
      <c r="K25" s="1561">
        <v>14.3</v>
      </c>
      <c r="L25" s="1561"/>
      <c r="M25" s="1562">
        <v>14.2</v>
      </c>
      <c r="N25" s="1562"/>
      <c r="O25" s="1170"/>
      <c r="P25" s="1250"/>
    </row>
    <row r="26" spans="1:16" s="1205" customFormat="1" ht="13.5" customHeight="1">
      <c r="A26" s="1250"/>
      <c r="B26" s="1174"/>
      <c r="C26" s="864" t="s">
        <v>193</v>
      </c>
      <c r="D26" s="1219"/>
      <c r="E26" s="1561">
        <v>10.5</v>
      </c>
      <c r="F26" s="1561"/>
      <c r="G26" s="1561">
        <v>11</v>
      </c>
      <c r="H26" s="1561"/>
      <c r="I26" s="1561">
        <v>10.4</v>
      </c>
      <c r="J26" s="1561"/>
      <c r="K26" s="1561">
        <v>10.5</v>
      </c>
      <c r="L26" s="1561"/>
      <c r="M26" s="1562">
        <v>10.7</v>
      </c>
      <c r="N26" s="1562"/>
      <c r="O26" s="1170"/>
      <c r="P26" s="1250"/>
    </row>
    <row r="27" spans="1:16" s="1205" customFormat="1" ht="13.5" customHeight="1">
      <c r="A27" s="1250"/>
      <c r="B27" s="1174"/>
      <c r="C27" s="864" t="s">
        <v>194</v>
      </c>
      <c r="D27" s="1219"/>
      <c r="E27" s="1561">
        <v>17.2</v>
      </c>
      <c r="F27" s="1561"/>
      <c r="G27" s="1561">
        <v>16.399999999999999</v>
      </c>
      <c r="H27" s="1561"/>
      <c r="I27" s="1561">
        <v>15.1</v>
      </c>
      <c r="J27" s="1561"/>
      <c r="K27" s="1561">
        <v>14</v>
      </c>
      <c r="L27" s="1561"/>
      <c r="M27" s="1562">
        <v>14</v>
      </c>
      <c r="N27" s="1562"/>
      <c r="O27" s="1170"/>
      <c r="P27" s="1250"/>
    </row>
    <row r="28" spans="1:16" s="1205" customFormat="1" ht="13.5" customHeight="1">
      <c r="A28" s="1250"/>
      <c r="B28" s="1174"/>
      <c r="C28" s="864" t="s">
        <v>195</v>
      </c>
      <c r="D28" s="1219"/>
      <c r="E28" s="1561">
        <v>15.6</v>
      </c>
      <c r="F28" s="1561"/>
      <c r="G28" s="1561">
        <v>16</v>
      </c>
      <c r="H28" s="1561"/>
      <c r="I28" s="1561">
        <v>14</v>
      </c>
      <c r="J28" s="1561"/>
      <c r="K28" s="1561">
        <v>12.6</v>
      </c>
      <c r="L28" s="1561"/>
      <c r="M28" s="1562">
        <v>14.5</v>
      </c>
      <c r="N28" s="1562"/>
      <c r="O28" s="1170"/>
      <c r="P28" s="1250"/>
    </row>
    <row r="29" spans="1:16" s="1205" customFormat="1" ht="13.5" customHeight="1">
      <c r="A29" s="1250"/>
      <c r="B29" s="1174"/>
      <c r="C29" s="864" t="s">
        <v>196</v>
      </c>
      <c r="D29" s="1219"/>
      <c r="E29" s="1561">
        <v>17</v>
      </c>
      <c r="F29" s="1561"/>
      <c r="G29" s="1561">
        <v>18.3</v>
      </c>
      <c r="H29" s="1561"/>
      <c r="I29" s="1561">
        <v>13.5</v>
      </c>
      <c r="J29" s="1561"/>
      <c r="K29" s="1561">
        <v>11.2</v>
      </c>
      <c r="L29" s="1561"/>
      <c r="M29" s="1562">
        <v>14.9</v>
      </c>
      <c r="N29" s="1562"/>
      <c r="O29" s="1170"/>
      <c r="P29" s="1250"/>
    </row>
    <row r="30" spans="1:16" s="1205" customFormat="1" ht="13.5" customHeight="1">
      <c r="A30" s="1250"/>
      <c r="B30" s="1174"/>
      <c r="C30" s="864" t="s">
        <v>132</v>
      </c>
      <c r="D30" s="1219"/>
      <c r="E30" s="1561">
        <v>17.3</v>
      </c>
      <c r="F30" s="1561"/>
      <c r="G30" s="1561">
        <v>18</v>
      </c>
      <c r="H30" s="1561"/>
      <c r="I30" s="1561">
        <v>16</v>
      </c>
      <c r="J30" s="1561"/>
      <c r="K30" s="1561">
        <v>15.7</v>
      </c>
      <c r="L30" s="1561"/>
      <c r="M30" s="1562">
        <v>15.5</v>
      </c>
      <c r="N30" s="1562"/>
      <c r="O30" s="1170"/>
      <c r="P30" s="1250"/>
    </row>
    <row r="31" spans="1:16" s="1205" customFormat="1" ht="13.5" customHeight="1">
      <c r="A31" s="1250"/>
      <c r="B31" s="1174"/>
      <c r="C31" s="864" t="s">
        <v>133</v>
      </c>
      <c r="D31" s="1219"/>
      <c r="E31" s="1561">
        <v>17</v>
      </c>
      <c r="F31" s="1561"/>
      <c r="G31" s="1561">
        <v>16.399999999999999</v>
      </c>
      <c r="H31" s="1561"/>
      <c r="I31" s="1561">
        <v>15.7</v>
      </c>
      <c r="J31" s="1561"/>
      <c r="K31" s="1561">
        <v>13</v>
      </c>
      <c r="L31" s="1561"/>
      <c r="M31" s="1562">
        <v>15.1</v>
      </c>
      <c r="N31" s="1562"/>
      <c r="O31" s="1170"/>
      <c r="P31" s="1250"/>
    </row>
    <row r="32" spans="1:16" ht="19.5" customHeight="1">
      <c r="A32" s="1164"/>
      <c r="B32" s="1168"/>
      <c r="C32" s="1512" t="s">
        <v>197</v>
      </c>
      <c r="D32" s="1512"/>
      <c r="E32" s="1559">
        <v>9.6999999999999993</v>
      </c>
      <c r="F32" s="1559"/>
      <c r="G32" s="1559">
        <v>9.6</v>
      </c>
      <c r="H32" s="1559"/>
      <c r="I32" s="1559">
        <v>9.4</v>
      </c>
      <c r="J32" s="1559"/>
      <c r="K32" s="1559">
        <v>8.8000000000000007</v>
      </c>
      <c r="L32" s="1559"/>
      <c r="M32" s="1560">
        <v>8.6999999999999993</v>
      </c>
      <c r="N32" s="1560"/>
      <c r="O32" s="1187"/>
      <c r="P32" s="1164"/>
    </row>
    <row r="33" spans="1:20" s="1205" customFormat="1" ht="13.5" customHeight="1">
      <c r="A33" s="1250"/>
      <c r="B33" s="1251"/>
      <c r="C33" s="864" t="s">
        <v>72</v>
      </c>
      <c r="D33" s="1219"/>
      <c r="E33" s="1534">
        <v>9.6999999999999993</v>
      </c>
      <c r="F33" s="1534"/>
      <c r="G33" s="1534">
        <v>9.8000000000000007</v>
      </c>
      <c r="H33" s="1534"/>
      <c r="I33" s="1534">
        <v>9.1</v>
      </c>
      <c r="J33" s="1534"/>
      <c r="K33" s="1534">
        <v>8.1999999999999993</v>
      </c>
      <c r="L33" s="1534"/>
      <c r="M33" s="1535">
        <v>8.5</v>
      </c>
      <c r="N33" s="1535"/>
      <c r="O33" s="1170"/>
      <c r="P33" s="1250"/>
    </row>
    <row r="34" spans="1:20" s="1205" customFormat="1" ht="13.5" customHeight="1">
      <c r="A34" s="1250"/>
      <c r="B34" s="1251"/>
      <c r="C34" s="864" t="s">
        <v>71</v>
      </c>
      <c r="D34" s="1219"/>
      <c r="E34" s="1534">
        <v>9.8000000000000007</v>
      </c>
      <c r="F34" s="1534"/>
      <c r="G34" s="1534">
        <v>9.4</v>
      </c>
      <c r="H34" s="1534"/>
      <c r="I34" s="1534">
        <v>9.6</v>
      </c>
      <c r="J34" s="1534"/>
      <c r="K34" s="1534">
        <v>9.4</v>
      </c>
      <c r="L34" s="1534"/>
      <c r="M34" s="1535">
        <v>8.9</v>
      </c>
      <c r="N34" s="1535"/>
      <c r="O34" s="1170"/>
      <c r="P34" s="1250"/>
    </row>
    <row r="35" spans="1:20" s="1249" customFormat="1" ht="13.5" customHeight="1">
      <c r="A35" s="1246"/>
      <c r="B35" s="1247"/>
      <c r="C35" s="1411" t="s">
        <v>198</v>
      </c>
      <c r="D35" s="1246"/>
      <c r="E35" s="1557">
        <f>+E34-E33</f>
        <v>0.10000000000000142</v>
      </c>
      <c r="F35" s="1557"/>
      <c r="G35" s="1557">
        <f t="shared" ref="G35" si="4">+G34-G33</f>
        <v>-0.40000000000000036</v>
      </c>
      <c r="H35" s="1557"/>
      <c r="I35" s="1557">
        <f t="shared" ref="I35" si="5">+I34-I33</f>
        <v>0.5</v>
      </c>
      <c r="J35" s="1557"/>
      <c r="K35" s="1557">
        <f t="shared" ref="K35" si="6">+K34-K33</f>
        <v>1.2000000000000011</v>
      </c>
      <c r="L35" s="1557"/>
      <c r="M35" s="1558">
        <f t="shared" ref="M35" si="7">+M34-M33</f>
        <v>0.40000000000000036</v>
      </c>
      <c r="N35" s="1558"/>
      <c r="O35" s="1248"/>
      <c r="P35" s="1246"/>
    </row>
    <row r="36" spans="1:20" s="1222" customFormat="1" ht="12.75" customHeight="1" thickBot="1">
      <c r="A36" s="1219"/>
      <c r="B36" s="1253"/>
      <c r="C36" s="867"/>
      <c r="D36" s="1449"/>
      <c r="E36" s="1225"/>
      <c r="F36" s="1450"/>
      <c r="G36" s="1225"/>
      <c r="H36" s="1450"/>
      <c r="I36" s="1225"/>
      <c r="J36" s="1225"/>
      <c r="K36" s="1225"/>
      <c r="L36" s="1225"/>
      <c r="M36" s="1523"/>
      <c r="N36" s="1523"/>
      <c r="O36" s="1182"/>
      <c r="P36" s="1219"/>
    </row>
    <row r="37" spans="1:20" s="1222" customFormat="1" ht="13.5" customHeight="1" thickBot="1">
      <c r="A37" s="1219"/>
      <c r="B37" s="1253"/>
      <c r="C37" s="1553" t="s">
        <v>631</v>
      </c>
      <c r="D37" s="1554"/>
      <c r="E37" s="1554"/>
      <c r="F37" s="1554"/>
      <c r="G37" s="1554"/>
      <c r="H37" s="1554"/>
      <c r="I37" s="1554"/>
      <c r="J37" s="1554"/>
      <c r="K37" s="1554"/>
      <c r="L37" s="1554"/>
      <c r="M37" s="1554"/>
      <c r="N37" s="1555"/>
      <c r="O37" s="1182"/>
      <c r="P37" s="1219"/>
    </row>
    <row r="38" spans="1:20" s="1222" customFormat="1" ht="3" customHeight="1">
      <c r="A38" s="1219"/>
      <c r="B38" s="1253"/>
      <c r="C38" s="1550" t="s">
        <v>164</v>
      </c>
      <c r="D38" s="1551"/>
      <c r="E38" s="1245"/>
      <c r="F38" s="1245"/>
      <c r="G38" s="1245"/>
      <c r="H38" s="1245"/>
      <c r="I38" s="1245"/>
      <c r="J38" s="1245"/>
      <c r="K38" s="1451"/>
      <c r="L38" s="1245"/>
      <c r="M38" s="1245"/>
      <c r="N38" s="1245"/>
      <c r="O38" s="1182"/>
      <c r="P38" s="1219"/>
    </row>
    <row r="39" spans="1:20" ht="12.75" customHeight="1">
      <c r="A39" s="1164"/>
      <c r="B39" s="1168"/>
      <c r="C39" s="1556"/>
      <c r="D39" s="1556"/>
      <c r="E39" s="1176" t="s">
        <v>671</v>
      </c>
      <c r="F39" s="1177" t="s">
        <v>34</v>
      </c>
      <c r="G39" s="1176" t="s">
        <v>34</v>
      </c>
      <c r="H39" s="1177" t="s">
        <v>34</v>
      </c>
      <c r="I39" s="1178"/>
      <c r="J39" s="1177">
        <v>2014</v>
      </c>
      <c r="K39" s="1179" t="s">
        <v>34</v>
      </c>
      <c r="L39" s="1180" t="s">
        <v>34</v>
      </c>
      <c r="M39" s="1180" t="s">
        <v>34</v>
      </c>
      <c r="N39" s="1181"/>
      <c r="O39" s="1160"/>
      <c r="P39" s="1171"/>
      <c r="Q39" s="1173"/>
      <c r="R39" s="1173"/>
      <c r="S39" s="1173"/>
      <c r="T39" s="1173"/>
    </row>
    <row r="40" spans="1:20" s="1222" customFormat="1" ht="12.75" customHeight="1">
      <c r="A40" s="1219"/>
      <c r="B40" s="1253"/>
      <c r="C40" s="1182"/>
      <c r="D40" s="1182"/>
      <c r="E40" s="1521" t="str">
        <f>+E7</f>
        <v>4.º trimestre</v>
      </c>
      <c r="F40" s="1521"/>
      <c r="G40" s="1521" t="str">
        <f>+G7</f>
        <v>1.º trimestre</v>
      </c>
      <c r="H40" s="1521"/>
      <c r="I40" s="1521" t="str">
        <f>+I7</f>
        <v>2.º trimestre</v>
      </c>
      <c r="J40" s="1521"/>
      <c r="K40" s="1521" t="str">
        <f>+K7</f>
        <v>3.º trimestre</v>
      </c>
      <c r="L40" s="1521"/>
      <c r="M40" s="1521" t="str">
        <f>+M7</f>
        <v>4.º trimestre</v>
      </c>
      <c r="N40" s="1521"/>
      <c r="O40" s="1182"/>
      <c r="P40" s="1219"/>
    </row>
    <row r="41" spans="1:20" s="1222" customFormat="1" ht="12.75" customHeight="1">
      <c r="A41" s="1219"/>
      <c r="B41" s="1253"/>
      <c r="C41" s="1182"/>
      <c r="D41" s="1182"/>
      <c r="E41" s="881" t="s">
        <v>165</v>
      </c>
      <c r="F41" s="881" t="s">
        <v>107</v>
      </c>
      <c r="G41" s="881" t="s">
        <v>165</v>
      </c>
      <c r="H41" s="881" t="s">
        <v>107</v>
      </c>
      <c r="I41" s="882" t="s">
        <v>165</v>
      </c>
      <c r="J41" s="882" t="s">
        <v>107</v>
      </c>
      <c r="K41" s="882" t="s">
        <v>165</v>
      </c>
      <c r="L41" s="882" t="s">
        <v>107</v>
      </c>
      <c r="M41" s="882" t="s">
        <v>165</v>
      </c>
      <c r="N41" s="882" t="s">
        <v>107</v>
      </c>
      <c r="O41" s="1182"/>
      <c r="P41" s="1219"/>
    </row>
    <row r="42" spans="1:20" s="1222" customFormat="1" ht="18.75" customHeight="1">
      <c r="A42" s="1219"/>
      <c r="B42" s="1253"/>
      <c r="C42" s="1512" t="s">
        <v>185</v>
      </c>
      <c r="D42" s="1512"/>
      <c r="E42" s="1452">
        <v>808</v>
      </c>
      <c r="F42" s="1440">
        <f>+E42/E42*100</f>
        <v>100</v>
      </c>
      <c r="G42" s="1452">
        <v>788.1</v>
      </c>
      <c r="H42" s="1440">
        <f>+G42/G42*100</f>
        <v>100</v>
      </c>
      <c r="I42" s="1452">
        <v>728.9</v>
      </c>
      <c r="J42" s="1440">
        <f>+I42/I42*100</f>
        <v>100</v>
      </c>
      <c r="K42" s="1452">
        <v>688.9</v>
      </c>
      <c r="L42" s="1440">
        <f>+K42/K42*100</f>
        <v>100</v>
      </c>
      <c r="M42" s="1453">
        <v>698.3</v>
      </c>
      <c r="N42" s="1441">
        <f>+M42/M42*100</f>
        <v>100</v>
      </c>
      <c r="O42" s="1182"/>
      <c r="P42" s="1219"/>
      <c r="S42" s="1463"/>
    </row>
    <row r="43" spans="1:20" s="1222" customFormat="1" ht="14.25" customHeight="1">
      <c r="A43" s="1219"/>
      <c r="B43" s="1253"/>
      <c r="C43" s="1454"/>
      <c r="D43" s="1411" t="s">
        <v>72</v>
      </c>
      <c r="E43" s="1455">
        <v>400.9</v>
      </c>
      <c r="F43" s="1442">
        <f>+E43/E42*100</f>
        <v>49.616336633663366</v>
      </c>
      <c r="G43" s="1455">
        <v>402.9</v>
      </c>
      <c r="H43" s="1442">
        <f>+G43/G42*100</f>
        <v>51.122953939855343</v>
      </c>
      <c r="I43" s="1455">
        <v>363.5</v>
      </c>
      <c r="J43" s="1442">
        <f>+I43/I42*100</f>
        <v>49.869666620935661</v>
      </c>
      <c r="K43" s="1455">
        <v>330.1</v>
      </c>
      <c r="L43" s="1442">
        <f>+K43/K42*100</f>
        <v>47.916969081143854</v>
      </c>
      <c r="M43" s="1456">
        <v>349.5</v>
      </c>
      <c r="N43" s="1443">
        <f>+M43/M42*100</f>
        <v>50.050121724187314</v>
      </c>
      <c r="O43" s="1182"/>
      <c r="P43" s="1219"/>
      <c r="S43" s="1463"/>
    </row>
    <row r="44" spans="1:20" s="1222" customFormat="1" ht="14.25" customHeight="1">
      <c r="A44" s="1219"/>
      <c r="B44" s="1253"/>
      <c r="C44" s="1454"/>
      <c r="D44" s="1411" t="s">
        <v>71</v>
      </c>
      <c r="E44" s="1455">
        <v>407.1</v>
      </c>
      <c r="F44" s="1442">
        <f>+E44/E42*100</f>
        <v>50.383663366336641</v>
      </c>
      <c r="G44" s="1455">
        <v>385.2</v>
      </c>
      <c r="H44" s="1442">
        <f>+G44/G42*100</f>
        <v>48.87704606014465</v>
      </c>
      <c r="I44" s="1455">
        <v>365.5</v>
      </c>
      <c r="J44" s="1442">
        <f>+I44/I42*100</f>
        <v>50.14405268212375</v>
      </c>
      <c r="K44" s="1455">
        <v>358.8</v>
      </c>
      <c r="L44" s="1442">
        <f>+K44/K42*100</f>
        <v>52.083030918856153</v>
      </c>
      <c r="M44" s="1456">
        <v>348.7</v>
      </c>
      <c r="N44" s="1443">
        <f>+M44/M42*100</f>
        <v>49.935557783187747</v>
      </c>
      <c r="O44" s="1182"/>
      <c r="P44" s="1219"/>
      <c r="S44" s="1463"/>
    </row>
    <row r="45" spans="1:20" s="1222" customFormat="1" ht="18.75" customHeight="1">
      <c r="A45" s="1219"/>
      <c r="B45" s="1253"/>
      <c r="C45" s="864" t="s">
        <v>161</v>
      </c>
      <c r="D45" s="871"/>
      <c r="E45" s="1457">
        <v>138.30000000000001</v>
      </c>
      <c r="F45" s="1444">
        <f>+E45/E$42*100</f>
        <v>17.116336633663369</v>
      </c>
      <c r="G45" s="1458">
        <v>141.6</v>
      </c>
      <c r="H45" s="1444">
        <f>+G45/G$42*100</f>
        <v>17.967263037685573</v>
      </c>
      <c r="I45" s="1458">
        <v>129.30000000000001</v>
      </c>
      <c r="J45" s="1444">
        <f>+I45/I$42*100</f>
        <v>17.739058855810129</v>
      </c>
      <c r="K45" s="1458">
        <v>129.19999999999999</v>
      </c>
      <c r="L45" s="1444">
        <f>+K45/K$42*100</f>
        <v>18.754536217157785</v>
      </c>
      <c r="M45" s="1459">
        <v>125.6</v>
      </c>
      <c r="N45" s="1445">
        <f>+M45/M$42*100</f>
        <v>17.986538736932552</v>
      </c>
      <c r="O45" s="1182"/>
      <c r="P45" s="1219"/>
      <c r="S45" s="1463"/>
    </row>
    <row r="46" spans="1:20" s="1222" customFormat="1" ht="14.25" customHeight="1">
      <c r="A46" s="1219"/>
      <c r="B46" s="1253"/>
      <c r="C46" s="867"/>
      <c r="D46" s="1446" t="s">
        <v>72</v>
      </c>
      <c r="E46" s="1460">
        <v>67.5</v>
      </c>
      <c r="F46" s="1442">
        <f>+E46/E45*100</f>
        <v>48.806941431670275</v>
      </c>
      <c r="G46" s="1461">
        <v>72</v>
      </c>
      <c r="H46" s="1442">
        <f>+G46/G45*100</f>
        <v>50.847457627118644</v>
      </c>
      <c r="I46" s="1461">
        <v>67.7</v>
      </c>
      <c r="J46" s="1442">
        <f>+I46/I45*100</f>
        <v>52.358855375096667</v>
      </c>
      <c r="K46" s="1461">
        <v>61.6</v>
      </c>
      <c r="L46" s="1442">
        <f>+K46/K45*100</f>
        <v>47.678018575851397</v>
      </c>
      <c r="M46" s="1462">
        <v>62.9</v>
      </c>
      <c r="N46" s="1443">
        <f>+M46/M45*100</f>
        <v>50.079617834394909</v>
      </c>
      <c r="O46" s="1182"/>
      <c r="P46" s="1219"/>
      <c r="S46" s="1463"/>
    </row>
    <row r="47" spans="1:20" s="1222" customFormat="1" ht="14.25" customHeight="1">
      <c r="A47" s="1219"/>
      <c r="B47" s="1253"/>
      <c r="C47" s="867"/>
      <c r="D47" s="1446" t="s">
        <v>71</v>
      </c>
      <c r="E47" s="1460">
        <v>70.8</v>
      </c>
      <c r="F47" s="1442">
        <f>+E47/E45*100</f>
        <v>51.193058568329711</v>
      </c>
      <c r="G47" s="1461">
        <v>69.599999999999994</v>
      </c>
      <c r="H47" s="1442">
        <f>+G47/G45*100</f>
        <v>49.152542372881349</v>
      </c>
      <c r="I47" s="1461">
        <v>61.6</v>
      </c>
      <c r="J47" s="1442">
        <f>+I47/I45*100</f>
        <v>47.641144624903319</v>
      </c>
      <c r="K47" s="1461">
        <v>67.599999999999994</v>
      </c>
      <c r="L47" s="1442">
        <f>+K47/K45*100</f>
        <v>52.321981424148611</v>
      </c>
      <c r="M47" s="1462">
        <v>62.8</v>
      </c>
      <c r="N47" s="1443">
        <f>+M47/M45*100</f>
        <v>50</v>
      </c>
      <c r="O47" s="1182"/>
      <c r="P47" s="1219"/>
      <c r="S47" s="1463"/>
    </row>
    <row r="48" spans="1:20" s="1222" customFormat="1" ht="18.75" customHeight="1">
      <c r="A48" s="1219"/>
      <c r="B48" s="1253"/>
      <c r="C48" s="864" t="s">
        <v>626</v>
      </c>
      <c r="D48" s="871"/>
      <c r="E48" s="1457">
        <v>209.5</v>
      </c>
      <c r="F48" s="1444">
        <f>+E48/E$42*100</f>
        <v>25.92821782178218</v>
      </c>
      <c r="G48" s="1458">
        <v>196.1</v>
      </c>
      <c r="H48" s="1444">
        <f>+G48/G$42*100</f>
        <v>24.88262910798122</v>
      </c>
      <c r="I48" s="1458">
        <v>179.4</v>
      </c>
      <c r="J48" s="1444">
        <f>+I48/I$42*100</f>
        <v>24.612429688571822</v>
      </c>
      <c r="K48" s="1458">
        <v>159.1</v>
      </c>
      <c r="L48" s="1444">
        <f>+K48/K$42*100</f>
        <v>23.094788793729133</v>
      </c>
      <c r="M48" s="1459">
        <v>160.1</v>
      </c>
      <c r="N48" s="1445">
        <f>+M48/M$42*100</f>
        <v>22.927108692539026</v>
      </c>
      <c r="O48" s="1182"/>
      <c r="P48" s="1219"/>
      <c r="S48" s="1463"/>
    </row>
    <row r="49" spans="1:19" s="1222" customFormat="1" ht="14.25" customHeight="1">
      <c r="A49" s="1219"/>
      <c r="B49" s="1253"/>
      <c r="C49" s="867"/>
      <c r="D49" s="1446" t="s">
        <v>72</v>
      </c>
      <c r="E49" s="1461">
        <v>96</v>
      </c>
      <c r="F49" s="1442">
        <f>+E49/E48*100</f>
        <v>45.823389021479713</v>
      </c>
      <c r="G49" s="1461">
        <v>91.7</v>
      </c>
      <c r="H49" s="1442">
        <f>+G49/G48*100</f>
        <v>46.76185619581846</v>
      </c>
      <c r="I49" s="1461">
        <v>81.7</v>
      </c>
      <c r="J49" s="1442">
        <f>+I49/I48*100</f>
        <v>45.540691192865104</v>
      </c>
      <c r="K49" s="1461">
        <v>74</v>
      </c>
      <c r="L49" s="1442">
        <f>+K49/K48*100</f>
        <v>46.511627906976742</v>
      </c>
      <c r="M49" s="1462">
        <v>72.7</v>
      </c>
      <c r="N49" s="1443">
        <f>+M49/M48*100</f>
        <v>45.409119300437226</v>
      </c>
      <c r="O49" s="1182"/>
      <c r="P49" s="1219"/>
      <c r="S49" s="1463"/>
    </row>
    <row r="50" spans="1:19" s="1222" customFormat="1" ht="14.25" customHeight="1">
      <c r="A50" s="1219"/>
      <c r="B50" s="1253"/>
      <c r="C50" s="867"/>
      <c r="D50" s="1446" t="s">
        <v>71</v>
      </c>
      <c r="E50" s="1460">
        <v>113.4</v>
      </c>
      <c r="F50" s="1442">
        <f>+E50/E48*100</f>
        <v>54.128878281622917</v>
      </c>
      <c r="G50" s="1461">
        <v>104.3</v>
      </c>
      <c r="H50" s="1442">
        <f>+G50/G48*100</f>
        <v>53.187149413564505</v>
      </c>
      <c r="I50" s="1461">
        <v>97.7</v>
      </c>
      <c r="J50" s="1442">
        <f>+I50/I48*100</f>
        <v>54.459308807134896</v>
      </c>
      <c r="K50" s="1461">
        <v>85.1</v>
      </c>
      <c r="L50" s="1442">
        <f>+K50/K48*100</f>
        <v>53.488372093023251</v>
      </c>
      <c r="M50" s="1462">
        <v>87.4</v>
      </c>
      <c r="N50" s="1443">
        <f>+M50/M48*100</f>
        <v>54.590880699562781</v>
      </c>
      <c r="O50" s="1182"/>
      <c r="P50" s="1219"/>
      <c r="S50" s="1463"/>
    </row>
    <row r="51" spans="1:19" s="1222" customFormat="1" ht="18.75" customHeight="1">
      <c r="A51" s="1219"/>
      <c r="B51" s="1253"/>
      <c r="C51" s="864" t="s">
        <v>627</v>
      </c>
      <c r="D51" s="871"/>
      <c r="E51" s="1457">
        <v>202.2</v>
      </c>
      <c r="F51" s="1444">
        <f>+E51/E$42*100</f>
        <v>25.024752475247524</v>
      </c>
      <c r="G51" s="1458">
        <v>188.7</v>
      </c>
      <c r="H51" s="1444">
        <f>+G51/G$42*100</f>
        <v>23.943661971830984</v>
      </c>
      <c r="I51" s="1458">
        <v>167.2</v>
      </c>
      <c r="J51" s="1444">
        <f>+I51/I$42*100</f>
        <v>22.93867471532446</v>
      </c>
      <c r="K51" s="1458">
        <v>161.1</v>
      </c>
      <c r="L51" s="1444">
        <f>+K51/K$42*100</f>
        <v>23.385106691827552</v>
      </c>
      <c r="M51" s="1459">
        <v>163.19999999999999</v>
      </c>
      <c r="N51" s="1445">
        <f>+M51/M$42*100</f>
        <v>23.371043963912356</v>
      </c>
      <c r="O51" s="1182"/>
      <c r="P51" s="1219"/>
      <c r="S51" s="1463"/>
    </row>
    <row r="52" spans="1:19" s="1222" customFormat="1" ht="14.25" customHeight="1">
      <c r="A52" s="1219"/>
      <c r="B52" s="1253"/>
      <c r="C52" s="867"/>
      <c r="D52" s="1446" t="s">
        <v>72</v>
      </c>
      <c r="E52" s="1461">
        <v>90.6</v>
      </c>
      <c r="F52" s="1442">
        <f>+E52/E51*100</f>
        <v>44.807121661721069</v>
      </c>
      <c r="G52" s="1461">
        <v>89.3</v>
      </c>
      <c r="H52" s="1442">
        <f>+G52/G51*100</f>
        <v>47.323794382617912</v>
      </c>
      <c r="I52" s="1461">
        <v>71.400000000000006</v>
      </c>
      <c r="J52" s="1442">
        <f>+I52/I51*100</f>
        <v>42.703349282296656</v>
      </c>
      <c r="K52" s="1461">
        <v>67.099999999999994</v>
      </c>
      <c r="L52" s="1442">
        <f>+K52/K51*100</f>
        <v>41.651148355058972</v>
      </c>
      <c r="M52" s="1462">
        <v>78.7</v>
      </c>
      <c r="N52" s="1443">
        <f>+M52/M51*100</f>
        <v>48.223039215686278</v>
      </c>
      <c r="O52" s="1182"/>
      <c r="P52" s="1219"/>
      <c r="S52" s="1463"/>
    </row>
    <row r="53" spans="1:19" s="1222" customFormat="1" ht="14.25" customHeight="1">
      <c r="A53" s="1219"/>
      <c r="B53" s="1253"/>
      <c r="C53" s="867"/>
      <c r="D53" s="1446" t="s">
        <v>71</v>
      </c>
      <c r="E53" s="1461">
        <v>111.6</v>
      </c>
      <c r="F53" s="1442">
        <f>+E53/E51*100</f>
        <v>55.192878338278931</v>
      </c>
      <c r="G53" s="1461">
        <v>99.3</v>
      </c>
      <c r="H53" s="1442">
        <f>+G53/G51*100</f>
        <v>52.623211446740861</v>
      </c>
      <c r="I53" s="1461">
        <v>95.8</v>
      </c>
      <c r="J53" s="1442">
        <f>+I53/I51*100</f>
        <v>57.296650717703358</v>
      </c>
      <c r="K53" s="1461">
        <v>94</v>
      </c>
      <c r="L53" s="1442">
        <f>+K53/K51*100</f>
        <v>58.348851644941035</v>
      </c>
      <c r="M53" s="1462">
        <v>84.5</v>
      </c>
      <c r="N53" s="1443">
        <f>+M53/M51*100</f>
        <v>51.776960784313729</v>
      </c>
      <c r="O53" s="1182"/>
      <c r="P53" s="1219"/>
      <c r="S53" s="1463"/>
    </row>
    <row r="54" spans="1:19" s="1222" customFormat="1" ht="18.75" customHeight="1">
      <c r="A54" s="1219"/>
      <c r="B54" s="1253"/>
      <c r="C54" s="864" t="s">
        <v>163</v>
      </c>
      <c r="D54" s="871"/>
      <c r="E54" s="1458">
        <v>258</v>
      </c>
      <c r="F54" s="1444">
        <f>+E54/E$42*100</f>
        <v>31.93069306930693</v>
      </c>
      <c r="G54" s="1458">
        <v>261.8</v>
      </c>
      <c r="H54" s="1444">
        <f>+G54/G$42*100</f>
        <v>33.219134627585333</v>
      </c>
      <c r="I54" s="1458">
        <v>253</v>
      </c>
      <c r="J54" s="1444">
        <f>+I54/I$42*100</f>
        <v>34.709836740293589</v>
      </c>
      <c r="K54" s="1458">
        <v>239.5</v>
      </c>
      <c r="L54" s="1444">
        <f>+K54/K$42*100</f>
        <v>34.765568297285526</v>
      </c>
      <c r="M54" s="1459">
        <v>249.3</v>
      </c>
      <c r="N54" s="1445">
        <f>+M54/M$42*100</f>
        <v>35.70098811399113</v>
      </c>
      <c r="O54" s="1182"/>
      <c r="P54" s="1219"/>
      <c r="S54" s="1463"/>
    </row>
    <row r="55" spans="1:19" s="1222" customFormat="1" ht="14.25" customHeight="1">
      <c r="A55" s="1219"/>
      <c r="B55" s="1253"/>
      <c r="C55" s="867"/>
      <c r="D55" s="1446" t="s">
        <v>72</v>
      </c>
      <c r="E55" s="1461">
        <v>146.69999999999999</v>
      </c>
      <c r="F55" s="1442">
        <f>+E55/E54*100</f>
        <v>56.860465116279066</v>
      </c>
      <c r="G55" s="1461">
        <v>149.9</v>
      </c>
      <c r="H55" s="1442">
        <f>+G55/G54*100</f>
        <v>57.257448433919024</v>
      </c>
      <c r="I55" s="1461">
        <v>142.6</v>
      </c>
      <c r="J55" s="1442">
        <f>+I55/I54*100</f>
        <v>56.36363636363636</v>
      </c>
      <c r="K55" s="1461">
        <v>127.3</v>
      </c>
      <c r="L55" s="1442">
        <f>+K55/K54*100</f>
        <v>53.152400835073067</v>
      </c>
      <c r="M55" s="1462">
        <v>135.19999999999999</v>
      </c>
      <c r="N55" s="1443">
        <f>+M55/M54*100</f>
        <v>54.231849177697541</v>
      </c>
      <c r="O55" s="1182"/>
      <c r="P55" s="1219"/>
      <c r="S55" s="1463"/>
    </row>
    <row r="56" spans="1:19" s="1222" customFormat="1" ht="14.25" customHeight="1">
      <c r="A56" s="1219"/>
      <c r="B56" s="1253"/>
      <c r="C56" s="867"/>
      <c r="D56" s="1446" t="s">
        <v>71</v>
      </c>
      <c r="E56" s="1461">
        <v>111.2</v>
      </c>
      <c r="F56" s="1442">
        <f>+E56/E54*100</f>
        <v>43.100775193798455</v>
      </c>
      <c r="G56" s="1461">
        <v>111.8</v>
      </c>
      <c r="H56" s="1442">
        <f>+G56/G54*100</f>
        <v>42.704354469060348</v>
      </c>
      <c r="I56" s="1461">
        <v>110.4</v>
      </c>
      <c r="J56" s="1442">
        <f>+I56/I54*100</f>
        <v>43.63636363636364</v>
      </c>
      <c r="K56" s="1461">
        <v>112.2</v>
      </c>
      <c r="L56" s="1442">
        <f>+K56/K54*100</f>
        <v>46.847599164926933</v>
      </c>
      <c r="M56" s="1462">
        <v>114.1</v>
      </c>
      <c r="N56" s="1443">
        <f>+M56/M54*100</f>
        <v>45.768150822302445</v>
      </c>
      <c r="O56" s="1182"/>
      <c r="P56" s="1219"/>
      <c r="S56" s="1463"/>
    </row>
    <row r="57" spans="1:19" s="960" customFormat="1" ht="12" customHeight="1">
      <c r="A57" s="997"/>
      <c r="B57" s="998"/>
      <c r="C57" s="999" t="s">
        <v>456</v>
      </c>
      <c r="D57" s="1000"/>
      <c r="E57" s="1001"/>
      <c r="F57" s="1200"/>
      <c r="G57" s="1001"/>
      <c r="H57" s="1200"/>
      <c r="I57" s="1001"/>
      <c r="J57" s="1200"/>
      <c r="K57" s="1001"/>
      <c r="L57" s="1200"/>
      <c r="M57" s="1001"/>
      <c r="N57" s="1200"/>
      <c r="O57" s="1002"/>
      <c r="P57" s="989"/>
    </row>
    <row r="58" spans="1:19" s="1256" customFormat="1" ht="13.5" customHeight="1">
      <c r="A58" s="1254"/>
      <c r="B58" s="1197"/>
      <c r="C58" s="1201" t="s">
        <v>448</v>
      </c>
      <c r="D58" s="867"/>
      <c r="E58" s="1552" t="s">
        <v>88</v>
      </c>
      <c r="F58" s="1552"/>
      <c r="G58" s="1552"/>
      <c r="H58" s="1552"/>
      <c r="I58" s="1552"/>
      <c r="J58" s="1552"/>
      <c r="K58" s="1552"/>
      <c r="L58" s="1552"/>
      <c r="M58" s="1552"/>
      <c r="N58" s="1552"/>
      <c r="O58" s="1255"/>
      <c r="P58" s="1254"/>
    </row>
    <row r="59" spans="1:19" ht="13.5" customHeight="1">
      <c r="A59" s="1164"/>
      <c r="B59" s="1257">
        <v>8</v>
      </c>
      <c r="C59" s="1513">
        <v>42036</v>
      </c>
      <c r="D59" s="1513"/>
      <c r="E59" s="1160"/>
      <c r="F59" s="1160"/>
      <c r="G59" s="1160"/>
      <c r="H59" s="1160"/>
      <c r="I59" s="1160"/>
      <c r="J59" s="1160"/>
      <c r="K59" s="1160"/>
      <c r="L59" s="1160"/>
      <c r="M59" s="1160"/>
      <c r="N59" s="1160"/>
      <c r="O59" s="1237"/>
      <c r="P59" s="1164"/>
    </row>
    <row r="62" spans="1:19" ht="15" customHeight="1"/>
    <row r="70" spans="13:15" ht="8.25" customHeight="1"/>
    <row r="72" spans="13:15" ht="9" customHeight="1">
      <c r="O72" s="1236"/>
    </row>
    <row r="73" spans="13:15" ht="8.25" customHeight="1">
      <c r="M73" s="1532"/>
      <c r="N73" s="1532"/>
      <c r="O73" s="1532"/>
    </row>
    <row r="74" spans="13:15" ht="9.75" customHeight="1"/>
  </sheetData>
  <mergeCells count="164">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2:D42"/>
    <mergeCell ref="E58:N58"/>
    <mergeCell ref="C59:D59"/>
    <mergeCell ref="M73:O73"/>
    <mergeCell ref="C37:N37"/>
    <mergeCell ref="C38:D39"/>
    <mergeCell ref="E40:F40"/>
    <mergeCell ref="G40:H40"/>
    <mergeCell ref="I40:J40"/>
    <mergeCell ref="K40:L40"/>
    <mergeCell ref="M40:N40"/>
  </mergeCells>
  <conditionalFormatting sqref="E7:N7">
    <cfRule type="cellIs" dxfId="14" priority="2" operator="equal">
      <formula>"1.º trimestre"</formula>
    </cfRule>
  </conditionalFormatting>
  <conditionalFormatting sqref="E40:N40">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570" t="s">
        <v>449</v>
      </c>
      <c r="C1" s="1570"/>
      <c r="D1" s="1570"/>
      <c r="E1" s="167"/>
      <c r="F1" s="167"/>
      <c r="G1" s="167"/>
      <c r="H1" s="167"/>
      <c r="I1" s="167"/>
      <c r="J1" s="167"/>
      <c r="K1" s="167"/>
      <c r="L1" s="167"/>
      <c r="M1" s="167"/>
      <c r="N1" s="167"/>
      <c r="O1" s="167"/>
      <c r="P1" s="167"/>
      <c r="Q1" s="167"/>
      <c r="R1" s="167"/>
      <c r="S1" s="165"/>
    </row>
    <row r="2" spans="1:30" ht="6" customHeight="1">
      <c r="A2" s="165"/>
      <c r="B2" s="676"/>
      <c r="C2" s="676"/>
      <c r="D2" s="676"/>
      <c r="E2" s="276"/>
      <c r="F2" s="276"/>
      <c r="G2" s="276"/>
      <c r="H2" s="276"/>
      <c r="I2" s="276"/>
      <c r="J2" s="276"/>
      <c r="K2" s="276"/>
      <c r="L2" s="276"/>
      <c r="M2" s="276"/>
      <c r="N2" s="276"/>
      <c r="O2" s="276"/>
      <c r="P2" s="276"/>
      <c r="Q2" s="276"/>
      <c r="R2" s="277"/>
      <c r="S2" s="167"/>
    </row>
    <row r="3" spans="1:30" ht="10.5" customHeight="1" thickBot="1">
      <c r="A3" s="165"/>
      <c r="B3" s="167"/>
      <c r="C3" s="167"/>
      <c r="D3" s="167"/>
      <c r="E3" s="641"/>
      <c r="F3" s="641"/>
      <c r="G3" s="167"/>
      <c r="H3" s="167"/>
      <c r="I3" s="167"/>
      <c r="J3" s="167"/>
      <c r="K3" s="167"/>
      <c r="L3" s="167"/>
      <c r="M3" s="167"/>
      <c r="N3" s="167"/>
      <c r="O3" s="167"/>
      <c r="P3" s="641"/>
      <c r="Q3" s="641" t="s">
        <v>70</v>
      </c>
      <c r="R3" s="278"/>
      <c r="S3" s="167"/>
    </row>
    <row r="4" spans="1:30" ht="13.5" customHeight="1" thickBot="1">
      <c r="A4" s="165"/>
      <c r="B4" s="167"/>
      <c r="C4" s="451" t="s">
        <v>450</v>
      </c>
      <c r="D4" s="456"/>
      <c r="E4" s="457"/>
      <c r="F4" s="457"/>
      <c r="G4" s="457"/>
      <c r="H4" s="457"/>
      <c r="I4" s="457"/>
      <c r="J4" s="457"/>
      <c r="K4" s="457"/>
      <c r="L4" s="457"/>
      <c r="M4" s="457"/>
      <c r="N4" s="457"/>
      <c r="O4" s="457"/>
      <c r="P4" s="457"/>
      <c r="Q4" s="458"/>
      <c r="R4" s="278"/>
      <c r="S4" s="167"/>
    </row>
    <row r="5" spans="1:30" ht="12" customHeight="1">
      <c r="A5" s="165"/>
      <c r="B5" s="167"/>
      <c r="C5" s="1067" t="s">
        <v>78</v>
      </c>
      <c r="D5" s="1067"/>
      <c r="E5" s="219"/>
      <c r="F5" s="219"/>
      <c r="G5" s="219"/>
      <c r="H5" s="219"/>
      <c r="I5" s="219"/>
      <c r="J5" s="219"/>
      <c r="K5" s="219"/>
      <c r="L5" s="219"/>
      <c r="M5" s="219"/>
      <c r="N5" s="219"/>
      <c r="O5" s="219"/>
      <c r="P5" s="219"/>
      <c r="Q5" s="219"/>
      <c r="R5" s="278"/>
      <c r="S5" s="167"/>
    </row>
    <row r="6" spans="1:30" s="125" customFormat="1" ht="13.5" customHeight="1">
      <c r="A6" s="197"/>
      <c r="B6" s="206"/>
      <c r="C6" s="1565" t="s">
        <v>129</v>
      </c>
      <c r="D6" s="1566"/>
      <c r="E6" s="1566"/>
      <c r="F6" s="1566"/>
      <c r="G6" s="1566"/>
      <c r="H6" s="1566"/>
      <c r="I6" s="1566"/>
      <c r="J6" s="1566"/>
      <c r="K6" s="1566"/>
      <c r="L6" s="1566"/>
      <c r="M6" s="1566"/>
      <c r="N6" s="1566"/>
      <c r="O6" s="1566"/>
      <c r="P6" s="1566"/>
      <c r="Q6" s="1567"/>
      <c r="R6" s="278"/>
      <c r="S6" s="4"/>
      <c r="U6" s="623"/>
      <c r="V6" s="623"/>
      <c r="W6" s="623"/>
      <c r="X6" s="623"/>
      <c r="Y6" s="623"/>
      <c r="Z6" s="623"/>
      <c r="AA6" s="623"/>
      <c r="AB6" s="623"/>
      <c r="AC6" s="623"/>
      <c r="AD6" s="623"/>
    </row>
    <row r="7" spans="1:30" s="125" customFormat="1" ht="3.75" customHeight="1">
      <c r="A7" s="197"/>
      <c r="B7" s="206"/>
      <c r="C7" s="1068"/>
      <c r="D7" s="1068"/>
      <c r="E7" s="1069"/>
      <c r="F7" s="1069"/>
      <c r="G7" s="1069"/>
      <c r="H7" s="1069"/>
      <c r="I7" s="1069"/>
      <c r="J7" s="1069"/>
      <c r="K7" s="1069"/>
      <c r="L7" s="1069"/>
      <c r="M7" s="1069"/>
      <c r="N7" s="1069"/>
      <c r="O7" s="1069"/>
      <c r="P7" s="1069"/>
      <c r="Q7" s="1069"/>
      <c r="R7" s="278"/>
      <c r="S7" s="4"/>
      <c r="U7" s="623"/>
      <c r="V7" s="623"/>
      <c r="W7" s="623"/>
      <c r="X7" s="623"/>
      <c r="Y7" s="623"/>
      <c r="Z7" s="623"/>
      <c r="AA7" s="623"/>
      <c r="AB7" s="623"/>
      <c r="AC7" s="623"/>
      <c r="AD7" s="623"/>
    </row>
    <row r="8" spans="1:30" s="125" customFormat="1" ht="13.5" customHeight="1">
      <c r="A8" s="197"/>
      <c r="B8" s="206"/>
      <c r="C8" s="1069"/>
      <c r="D8" s="1069"/>
      <c r="E8" s="1344">
        <v>2013</v>
      </c>
      <c r="F8" s="1572">
        <v>2014</v>
      </c>
      <c r="G8" s="1572"/>
      <c r="H8" s="1572"/>
      <c r="I8" s="1572"/>
      <c r="J8" s="1572"/>
      <c r="K8" s="1572"/>
      <c r="L8" s="1572"/>
      <c r="M8" s="1572"/>
      <c r="N8" s="1572"/>
      <c r="O8" s="1572"/>
      <c r="P8" s="1572"/>
      <c r="Q8" s="1572"/>
      <c r="R8" s="278"/>
      <c r="S8" s="4"/>
      <c r="U8" s="623"/>
      <c r="V8" s="623"/>
      <c r="W8" s="623"/>
      <c r="X8" s="623"/>
      <c r="Y8" s="623"/>
      <c r="Z8" s="623"/>
      <c r="AA8" s="623"/>
      <c r="AB8" s="623"/>
      <c r="AC8" s="623"/>
      <c r="AD8" s="623"/>
    </row>
    <row r="9" spans="1:30" ht="12.75" customHeight="1">
      <c r="A9" s="165"/>
      <c r="B9" s="167"/>
      <c r="C9" s="1571"/>
      <c r="D9" s="1571"/>
      <c r="E9" s="816" t="s">
        <v>94</v>
      </c>
      <c r="F9" s="816" t="s">
        <v>93</v>
      </c>
      <c r="G9" s="816" t="s">
        <v>104</v>
      </c>
      <c r="H9" s="816" t="s">
        <v>103</v>
      </c>
      <c r="I9" s="816" t="s">
        <v>102</v>
      </c>
      <c r="J9" s="816" t="s">
        <v>101</v>
      </c>
      <c r="K9" s="816" t="s">
        <v>100</v>
      </c>
      <c r="L9" s="816" t="s">
        <v>99</v>
      </c>
      <c r="M9" s="816" t="s">
        <v>98</v>
      </c>
      <c r="N9" s="816" t="s">
        <v>97</v>
      </c>
      <c r="O9" s="816" t="s">
        <v>96</v>
      </c>
      <c r="P9" s="816" t="s">
        <v>95</v>
      </c>
      <c r="Q9" s="816" t="s">
        <v>94</v>
      </c>
      <c r="R9" s="278"/>
      <c r="S9" s="167"/>
    </row>
    <row r="10" spans="1:30" ht="3.75" customHeight="1">
      <c r="A10" s="165"/>
      <c r="B10" s="167"/>
      <c r="C10" s="1024"/>
      <c r="D10" s="1024"/>
      <c r="E10" s="1021"/>
      <c r="F10" s="1021"/>
      <c r="G10" s="1021"/>
      <c r="H10" s="1021"/>
      <c r="I10" s="1021"/>
      <c r="J10" s="1021"/>
      <c r="K10" s="1021"/>
      <c r="L10" s="1021"/>
      <c r="M10" s="1021"/>
      <c r="N10" s="1021"/>
      <c r="O10" s="1021"/>
      <c r="P10" s="1021"/>
      <c r="Q10" s="1021"/>
      <c r="R10" s="278"/>
      <c r="S10" s="167"/>
    </row>
    <row r="11" spans="1:30" ht="13.5" customHeight="1">
      <c r="A11" s="165"/>
      <c r="B11" s="167"/>
      <c r="C11" s="1568" t="s">
        <v>430</v>
      </c>
      <c r="D11" s="1569"/>
      <c r="E11" s="1022"/>
      <c r="F11" s="1022"/>
      <c r="G11" s="1022"/>
      <c r="H11" s="1022"/>
      <c r="I11" s="1022"/>
      <c r="J11" s="1022"/>
      <c r="K11" s="1022"/>
      <c r="L11" s="1022"/>
      <c r="M11" s="1022"/>
      <c r="N11" s="1022"/>
      <c r="O11" s="1022"/>
      <c r="P11" s="1022"/>
      <c r="Q11" s="1022"/>
      <c r="R11" s="278"/>
      <c r="S11" s="167"/>
    </row>
    <row r="12" spans="1:30" s="205" customFormat="1" ht="13.5" customHeight="1">
      <c r="A12" s="197"/>
      <c r="B12" s="206"/>
      <c r="D12" s="1073" t="s">
        <v>68</v>
      </c>
      <c r="E12" s="1025">
        <v>145</v>
      </c>
      <c r="F12" s="1025">
        <v>158</v>
      </c>
      <c r="G12" s="1025">
        <v>149</v>
      </c>
      <c r="H12" s="1025">
        <v>147</v>
      </c>
      <c r="I12" s="1025">
        <v>147</v>
      </c>
      <c r="J12" s="1025">
        <v>132</v>
      </c>
      <c r="K12" s="1025">
        <v>104</v>
      </c>
      <c r="L12" s="1025">
        <v>97</v>
      </c>
      <c r="M12" s="1025">
        <v>86</v>
      </c>
      <c r="N12" s="1025">
        <v>82</v>
      </c>
      <c r="O12" s="1025">
        <v>72</v>
      </c>
      <c r="P12" s="1025">
        <v>80</v>
      </c>
      <c r="Q12" s="1025">
        <v>106</v>
      </c>
      <c r="R12" s="278"/>
      <c r="S12" s="167"/>
      <c r="U12" s="1110"/>
    </row>
    <row r="13" spans="1:30" s="193" customFormat="1" ht="18.75" customHeight="1">
      <c r="A13" s="197"/>
      <c r="B13" s="206"/>
      <c r="C13" s="675"/>
      <c r="D13" s="279"/>
      <c r="E13" s="199"/>
      <c r="F13" s="199"/>
      <c r="G13" s="199"/>
      <c r="H13" s="199"/>
      <c r="I13" s="199"/>
      <c r="J13" s="199"/>
      <c r="K13" s="199"/>
      <c r="L13" s="199"/>
      <c r="M13" s="199"/>
      <c r="N13" s="199"/>
      <c r="O13" s="199"/>
      <c r="P13" s="199"/>
      <c r="Q13" s="199"/>
      <c r="R13" s="278"/>
      <c r="S13" s="167"/>
    </row>
    <row r="14" spans="1:30" s="193" customFormat="1" ht="13.5" customHeight="1">
      <c r="A14" s="197"/>
      <c r="B14" s="206"/>
      <c r="C14" s="1568" t="s">
        <v>147</v>
      </c>
      <c r="D14" s="1569"/>
      <c r="E14" s="199"/>
      <c r="F14" s="199"/>
      <c r="G14" s="199"/>
      <c r="H14" s="199"/>
      <c r="I14" s="199"/>
      <c r="J14" s="199"/>
      <c r="K14" s="199"/>
      <c r="L14" s="199"/>
      <c r="M14" s="199"/>
      <c r="N14" s="199"/>
      <c r="O14" s="199"/>
      <c r="P14" s="199"/>
      <c r="Q14" s="199"/>
      <c r="R14" s="278"/>
      <c r="S14" s="167"/>
    </row>
    <row r="15" spans="1:30" s="201" customFormat="1" ht="13.5" customHeight="1">
      <c r="A15" s="197"/>
      <c r="B15" s="206"/>
      <c r="D15" s="1073" t="s">
        <v>68</v>
      </c>
      <c r="E15" s="1061">
        <v>2056</v>
      </c>
      <c r="F15" s="1061">
        <v>2345</v>
      </c>
      <c r="G15" s="1061">
        <v>1745</v>
      </c>
      <c r="H15" s="1061">
        <v>1658</v>
      </c>
      <c r="I15" s="1061">
        <v>1255</v>
      </c>
      <c r="J15" s="1061">
        <v>1464</v>
      </c>
      <c r="K15" s="1061">
        <v>827</v>
      </c>
      <c r="L15" s="1061">
        <v>819</v>
      </c>
      <c r="M15" s="1061">
        <v>740</v>
      </c>
      <c r="N15" s="1061">
        <v>815</v>
      </c>
      <c r="O15" s="1061">
        <v>789</v>
      </c>
      <c r="P15" s="1061">
        <v>881</v>
      </c>
      <c r="Q15" s="1061">
        <v>1537</v>
      </c>
      <c r="R15" s="281"/>
      <c r="S15" s="195"/>
    </row>
    <row r="16" spans="1:30" s="171" customFormat="1" ht="26.25" customHeight="1">
      <c r="A16" s="1090"/>
      <c r="B16" s="170"/>
      <c r="C16" s="1091"/>
      <c r="D16" s="1092" t="s">
        <v>660</v>
      </c>
      <c r="E16" s="1093">
        <v>1049</v>
      </c>
      <c r="F16" s="1093">
        <v>1118</v>
      </c>
      <c r="G16" s="1093">
        <v>1090</v>
      </c>
      <c r="H16" s="1093">
        <v>1073</v>
      </c>
      <c r="I16" s="1093">
        <v>780</v>
      </c>
      <c r="J16" s="1093">
        <v>718</v>
      </c>
      <c r="K16" s="1093">
        <v>462</v>
      </c>
      <c r="L16" s="1093">
        <v>399</v>
      </c>
      <c r="M16" s="1093">
        <v>335</v>
      </c>
      <c r="N16" s="1093">
        <v>490</v>
      </c>
      <c r="O16" s="1093">
        <v>529</v>
      </c>
      <c r="P16" s="1093">
        <v>646</v>
      </c>
      <c r="Q16" s="1093">
        <v>1036</v>
      </c>
      <c r="R16" s="1088"/>
      <c r="S16" s="170"/>
    </row>
    <row r="17" spans="1:19" s="193" customFormat="1" ht="18.75" customHeight="1">
      <c r="A17" s="197"/>
      <c r="B17" s="192"/>
      <c r="C17" s="675" t="s">
        <v>240</v>
      </c>
      <c r="D17" s="1094" t="s">
        <v>661</v>
      </c>
      <c r="E17" s="1082">
        <v>1007</v>
      </c>
      <c r="F17" s="1082">
        <v>1227</v>
      </c>
      <c r="G17" s="1082">
        <v>655</v>
      </c>
      <c r="H17" s="1082">
        <v>585</v>
      </c>
      <c r="I17" s="1082">
        <v>475</v>
      </c>
      <c r="J17" s="1082">
        <v>746</v>
      </c>
      <c r="K17" s="1082">
        <v>365</v>
      </c>
      <c r="L17" s="1082">
        <v>420</v>
      </c>
      <c r="M17" s="1082">
        <v>405</v>
      </c>
      <c r="N17" s="1082">
        <v>325</v>
      </c>
      <c r="O17" s="1082">
        <v>260</v>
      </c>
      <c r="P17" s="1082">
        <v>235</v>
      </c>
      <c r="Q17" s="1082">
        <v>501</v>
      </c>
      <c r="R17" s="278"/>
      <c r="S17" s="167"/>
    </row>
    <row r="18" spans="1:19" s="193" customFormat="1">
      <c r="A18" s="197"/>
      <c r="B18" s="192"/>
      <c r="C18" s="675"/>
      <c r="D18" s="282"/>
      <c r="E18" s="199"/>
      <c r="F18" s="199"/>
      <c r="G18" s="199"/>
      <c r="H18" s="199"/>
      <c r="I18" s="199"/>
      <c r="J18" s="199"/>
      <c r="K18" s="199"/>
      <c r="L18" s="199"/>
      <c r="M18" s="199"/>
      <c r="N18" s="199"/>
      <c r="O18" s="199"/>
      <c r="P18" s="199"/>
      <c r="Q18" s="199"/>
      <c r="R18" s="278"/>
      <c r="S18" s="167"/>
    </row>
    <row r="19" spans="1:19" s="193" customFormat="1" ht="13.5" customHeight="1">
      <c r="A19" s="197"/>
      <c r="B19" s="192"/>
      <c r="C19" s="675"/>
      <c r="D19" s="282"/>
      <c r="E19" s="188"/>
      <c r="F19" s="188"/>
      <c r="G19" s="188"/>
      <c r="H19" s="188"/>
      <c r="I19" s="188"/>
      <c r="J19" s="188"/>
      <c r="K19" s="188"/>
      <c r="L19" s="188"/>
      <c r="M19" s="188"/>
      <c r="N19" s="188"/>
      <c r="O19" s="188"/>
      <c r="P19" s="188"/>
      <c r="Q19" s="188"/>
      <c r="R19" s="278"/>
      <c r="S19" s="167"/>
    </row>
    <row r="20" spans="1:19" s="193" customFormat="1" ht="13.5" customHeight="1">
      <c r="A20" s="197"/>
      <c r="B20" s="192"/>
      <c r="C20" s="675"/>
      <c r="D20" s="545"/>
      <c r="E20" s="200"/>
      <c r="F20" s="200"/>
      <c r="G20" s="200"/>
      <c r="H20" s="200"/>
      <c r="I20" s="200"/>
      <c r="J20" s="200"/>
      <c r="K20" s="200"/>
      <c r="L20" s="200"/>
      <c r="M20" s="200"/>
      <c r="N20" s="200"/>
      <c r="O20" s="200"/>
      <c r="P20" s="200"/>
      <c r="Q20" s="200"/>
      <c r="R20" s="278"/>
      <c r="S20" s="167"/>
    </row>
    <row r="21" spans="1:19" s="193" customFormat="1" ht="13.5" customHeight="1">
      <c r="A21" s="197"/>
      <c r="B21" s="192"/>
      <c r="C21" s="675"/>
      <c r="D21" s="545"/>
      <c r="E21" s="200"/>
      <c r="F21" s="200"/>
      <c r="G21" s="200"/>
      <c r="H21" s="200"/>
      <c r="I21" s="200"/>
      <c r="J21" s="200"/>
      <c r="K21" s="200"/>
      <c r="L21" s="200"/>
      <c r="M21" s="200"/>
      <c r="N21" s="200"/>
      <c r="O21" s="200"/>
      <c r="P21" s="200"/>
      <c r="Q21" s="200"/>
      <c r="R21" s="278"/>
      <c r="S21" s="167"/>
    </row>
    <row r="22" spans="1:19" s="193" customFormat="1" ht="13.5" customHeight="1">
      <c r="A22" s="191"/>
      <c r="B22" s="192"/>
      <c r="C22" s="675"/>
      <c r="D22" s="545"/>
      <c r="E22" s="200"/>
      <c r="F22" s="200"/>
      <c r="G22" s="200"/>
      <c r="H22" s="200"/>
      <c r="I22" s="200"/>
      <c r="J22" s="200"/>
      <c r="K22" s="200"/>
      <c r="L22" s="200"/>
      <c r="M22" s="200"/>
      <c r="N22" s="200"/>
      <c r="O22" s="200"/>
      <c r="P22" s="200"/>
      <c r="Q22" s="200"/>
      <c r="R22" s="278"/>
      <c r="S22" s="167"/>
    </row>
    <row r="23" spans="1:19" s="193" customFormat="1" ht="13.5" customHeight="1">
      <c r="A23" s="191"/>
      <c r="B23" s="192"/>
      <c r="C23" s="675"/>
      <c r="D23" s="545"/>
      <c r="E23" s="200"/>
      <c r="F23" s="200"/>
      <c r="G23" s="200"/>
      <c r="H23" s="200"/>
      <c r="I23" s="200"/>
      <c r="J23" s="200"/>
      <c r="K23" s="200"/>
      <c r="L23" s="200"/>
      <c r="M23" s="200"/>
      <c r="N23" s="200"/>
      <c r="O23" s="200"/>
      <c r="P23" s="200"/>
      <c r="Q23" s="200"/>
      <c r="R23" s="278"/>
      <c r="S23" s="167"/>
    </row>
    <row r="24" spans="1:19" s="193" customFormat="1" ht="13.5" customHeight="1">
      <c r="A24" s="191"/>
      <c r="B24" s="192"/>
      <c r="C24" s="675"/>
      <c r="D24" s="545"/>
      <c r="E24" s="200"/>
      <c r="F24" s="200"/>
      <c r="G24" s="200"/>
      <c r="H24" s="200"/>
      <c r="I24" s="200"/>
      <c r="J24" s="200"/>
      <c r="K24" s="200"/>
      <c r="L24" s="200"/>
      <c r="M24" s="200"/>
      <c r="N24" s="200"/>
      <c r="O24" s="200"/>
      <c r="P24" s="200"/>
      <c r="Q24" s="200"/>
      <c r="R24" s="278"/>
      <c r="S24" s="167"/>
    </row>
    <row r="25" spans="1:19" s="193" customFormat="1" ht="13.5" customHeight="1">
      <c r="A25" s="191"/>
      <c r="B25" s="192"/>
      <c r="C25" s="675"/>
      <c r="D25" s="545"/>
      <c r="E25" s="200"/>
      <c r="F25" s="200"/>
      <c r="G25" s="200"/>
      <c r="H25" s="200"/>
      <c r="I25" s="200"/>
      <c r="J25" s="200"/>
      <c r="K25" s="200"/>
      <c r="L25" s="200"/>
      <c r="M25" s="200"/>
      <c r="N25" s="200"/>
      <c r="O25" s="200"/>
      <c r="P25" s="200"/>
      <c r="Q25" s="200"/>
      <c r="R25" s="278"/>
      <c r="S25" s="167"/>
    </row>
    <row r="26" spans="1:19" s="201" customFormat="1" ht="13.5" customHeight="1">
      <c r="A26" s="202"/>
      <c r="B26" s="203"/>
      <c r="C26" s="546"/>
      <c r="D26" s="280"/>
      <c r="E26" s="204"/>
      <c r="F26" s="204"/>
      <c r="G26" s="204"/>
      <c r="H26" s="204"/>
      <c r="I26" s="204"/>
      <c r="J26" s="204"/>
      <c r="K26" s="204"/>
      <c r="L26" s="204"/>
      <c r="M26" s="204"/>
      <c r="N26" s="204"/>
      <c r="O26" s="204"/>
      <c r="P26" s="204"/>
      <c r="Q26" s="204"/>
      <c r="R26" s="281"/>
      <c r="S26" s="195"/>
    </row>
    <row r="27" spans="1:19" ht="13.5" customHeight="1">
      <c r="A27" s="165"/>
      <c r="B27" s="167"/>
      <c r="C27" s="675"/>
      <c r="D27" s="168"/>
      <c r="E27" s="200"/>
      <c r="F27" s="200"/>
      <c r="G27" s="200"/>
      <c r="H27" s="200"/>
      <c r="I27" s="200"/>
      <c r="J27" s="200"/>
      <c r="K27" s="200"/>
      <c r="L27" s="200"/>
      <c r="M27" s="200"/>
      <c r="N27" s="200"/>
      <c r="O27" s="200"/>
      <c r="P27" s="200"/>
      <c r="Q27" s="200"/>
      <c r="R27" s="278"/>
      <c r="S27" s="167"/>
    </row>
    <row r="28" spans="1:19" s="193" customFormat="1" ht="13.5" customHeight="1">
      <c r="A28" s="191"/>
      <c r="B28" s="192"/>
      <c r="C28" s="675"/>
      <c r="D28" s="168"/>
      <c r="E28" s="200"/>
      <c r="F28" s="200"/>
      <c r="G28" s="200"/>
      <c r="H28" s="200"/>
      <c r="I28" s="200"/>
      <c r="J28" s="200"/>
      <c r="K28" s="200"/>
      <c r="L28" s="200"/>
      <c r="M28" s="200"/>
      <c r="N28" s="200"/>
      <c r="O28" s="200"/>
      <c r="P28" s="200"/>
      <c r="Q28" s="200"/>
      <c r="R28" s="278"/>
      <c r="S28" s="167"/>
    </row>
    <row r="29" spans="1:19" s="193" customFormat="1" ht="13.5" customHeight="1">
      <c r="A29" s="191"/>
      <c r="B29" s="192"/>
      <c r="C29" s="675"/>
      <c r="D29" s="282"/>
      <c r="E29" s="200"/>
      <c r="F29" s="200"/>
      <c r="G29" s="200"/>
      <c r="H29" s="200"/>
      <c r="I29" s="200"/>
      <c r="J29" s="200"/>
      <c r="K29" s="200"/>
      <c r="L29" s="200"/>
      <c r="M29" s="200"/>
      <c r="N29" s="200"/>
      <c r="O29" s="200"/>
      <c r="P29" s="200"/>
      <c r="Q29" s="200"/>
      <c r="R29" s="278"/>
      <c r="S29" s="167"/>
    </row>
    <row r="30" spans="1:19" s="193" customFormat="1" ht="13.5" customHeight="1">
      <c r="A30" s="191"/>
      <c r="B30" s="192"/>
      <c r="C30" s="675"/>
      <c r="D30" s="819"/>
      <c r="E30" s="820"/>
      <c r="F30" s="820"/>
      <c r="G30" s="820"/>
      <c r="H30" s="820"/>
      <c r="I30" s="820"/>
      <c r="J30" s="820"/>
      <c r="K30" s="820"/>
      <c r="L30" s="820"/>
      <c r="M30" s="820"/>
      <c r="N30" s="820"/>
      <c r="O30" s="820"/>
      <c r="P30" s="820"/>
      <c r="Q30" s="820"/>
      <c r="R30" s="278"/>
      <c r="S30" s="167"/>
    </row>
    <row r="31" spans="1:19" s="201" customFormat="1" ht="13.5" customHeight="1">
      <c r="A31" s="202"/>
      <c r="B31" s="203"/>
      <c r="C31" s="546"/>
      <c r="D31" s="821"/>
      <c r="E31" s="821"/>
      <c r="F31" s="821"/>
      <c r="G31" s="821"/>
      <c r="H31" s="821"/>
      <c r="I31" s="821"/>
      <c r="J31" s="821"/>
      <c r="K31" s="821"/>
      <c r="L31" s="821"/>
      <c r="M31" s="821"/>
      <c r="N31" s="821"/>
      <c r="O31" s="821"/>
      <c r="P31" s="821"/>
      <c r="Q31" s="821"/>
      <c r="R31" s="281"/>
      <c r="S31" s="195"/>
    </row>
    <row r="32" spans="1:19" ht="35.25" customHeight="1">
      <c r="A32" s="165"/>
      <c r="B32" s="167"/>
      <c r="C32" s="675"/>
      <c r="D32" s="822"/>
      <c r="E32" s="820"/>
      <c r="F32" s="820"/>
      <c r="G32" s="820"/>
      <c r="H32" s="820"/>
      <c r="I32" s="820"/>
      <c r="J32" s="820"/>
      <c r="K32" s="820"/>
      <c r="L32" s="820"/>
      <c r="M32" s="820"/>
      <c r="N32" s="820"/>
      <c r="O32" s="820"/>
      <c r="P32" s="820"/>
      <c r="Q32" s="820"/>
      <c r="R32" s="278"/>
      <c r="S32" s="167"/>
    </row>
    <row r="33" spans="1:31" ht="13.5" customHeight="1">
      <c r="A33" s="165"/>
      <c r="B33" s="167"/>
      <c r="C33" s="1074" t="s">
        <v>183</v>
      </c>
      <c r="D33" s="1075"/>
      <c r="E33" s="1075"/>
      <c r="F33" s="1075"/>
      <c r="G33" s="1075"/>
      <c r="H33" s="1075"/>
      <c r="I33" s="1075"/>
      <c r="J33" s="1075"/>
      <c r="K33" s="1075"/>
      <c r="L33" s="1075"/>
      <c r="M33" s="1075"/>
      <c r="N33" s="1075"/>
      <c r="O33" s="1075"/>
      <c r="P33" s="1075"/>
      <c r="Q33" s="1076"/>
      <c r="R33" s="278"/>
      <c r="S33" s="198"/>
      <c r="T33" s="198"/>
      <c r="U33" s="198"/>
      <c r="V33" s="198"/>
      <c r="W33" s="198"/>
      <c r="X33" s="198"/>
      <c r="Y33" s="198"/>
      <c r="Z33" s="198"/>
      <c r="AA33" s="198"/>
      <c r="AB33" s="198"/>
      <c r="AC33" s="198"/>
      <c r="AD33" s="198"/>
      <c r="AE33" s="198"/>
    </row>
    <row r="34" spans="1:31" s="193" customFormat="1" ht="3.75" customHeight="1">
      <c r="A34" s="191"/>
      <c r="B34" s="192"/>
      <c r="C34" s="675"/>
      <c r="D34" s="282"/>
      <c r="E34" s="200"/>
      <c r="F34" s="200"/>
      <c r="G34" s="200"/>
      <c r="H34" s="200"/>
      <c r="I34" s="200"/>
      <c r="J34" s="200"/>
      <c r="K34" s="200"/>
      <c r="L34" s="200"/>
      <c r="M34" s="200"/>
      <c r="N34" s="200"/>
      <c r="O34" s="200"/>
      <c r="P34" s="200"/>
      <c r="Q34" s="200"/>
      <c r="R34" s="278"/>
      <c r="S34" s="167"/>
    </row>
    <row r="35" spans="1:31" ht="12.75" customHeight="1">
      <c r="A35" s="165"/>
      <c r="B35" s="167"/>
      <c r="C35" s="1571"/>
      <c r="D35" s="1571"/>
      <c r="E35" s="1060">
        <v>2001</v>
      </c>
      <c r="F35" s="1060">
        <v>2002</v>
      </c>
      <c r="G35" s="1060">
        <v>2003</v>
      </c>
      <c r="H35" s="1060">
        <v>2004</v>
      </c>
      <c r="I35" s="1060" t="s">
        <v>662</v>
      </c>
      <c r="J35" s="1062" t="s">
        <v>663</v>
      </c>
      <c r="K35" s="1060" t="s">
        <v>664</v>
      </c>
      <c r="L35" s="1060" t="s">
        <v>665</v>
      </c>
      <c r="M35" s="1060" t="s">
        <v>666</v>
      </c>
      <c r="N35" s="1053" t="s">
        <v>667</v>
      </c>
      <c r="O35" s="1056" t="s">
        <v>668</v>
      </c>
      <c r="P35" s="1070" t="s">
        <v>669</v>
      </c>
      <c r="Q35" s="1070">
        <v>2013</v>
      </c>
      <c r="R35" s="278"/>
      <c r="S35" s="167"/>
    </row>
    <row r="36" spans="1:31" ht="3.75" customHeight="1">
      <c r="A36" s="165"/>
      <c r="B36" s="167"/>
      <c r="C36" s="1024"/>
      <c r="D36" s="1024"/>
      <c r="E36" s="995"/>
      <c r="F36" s="995"/>
      <c r="G36" s="995"/>
      <c r="H36" s="1048"/>
      <c r="I36" s="1021"/>
      <c r="J36" s="1063"/>
      <c r="K36" s="1021"/>
      <c r="L36" s="1021"/>
      <c r="M36" s="1021"/>
      <c r="N36" s="1048"/>
      <c r="O36" s="1048"/>
      <c r="P36" s="1071"/>
      <c r="Q36" s="1071"/>
      <c r="R36" s="278"/>
      <c r="S36" s="167"/>
    </row>
    <row r="37" spans="1:31" ht="13.5" customHeight="1">
      <c r="A37" s="165"/>
      <c r="B37" s="167"/>
      <c r="C37" s="1568" t="s">
        <v>430</v>
      </c>
      <c r="D37" s="1569"/>
      <c r="E37" s="995"/>
      <c r="F37" s="995"/>
      <c r="G37" s="995"/>
      <c r="H37" s="1048"/>
      <c r="I37" s="1022"/>
      <c r="J37" s="1063"/>
      <c r="K37" s="1022"/>
      <c r="L37" s="1022"/>
      <c r="M37" s="1022"/>
      <c r="N37" s="1048"/>
      <c r="O37" s="1048"/>
      <c r="P37" s="1071"/>
      <c r="Q37" s="1071"/>
      <c r="R37" s="278"/>
      <c r="S37" s="167"/>
    </row>
    <row r="38" spans="1:31" s="205" customFormat="1" ht="13.5" customHeight="1">
      <c r="A38" s="197"/>
      <c r="B38" s="206"/>
      <c r="D38" s="1073" t="s">
        <v>68</v>
      </c>
      <c r="E38" s="1072" t="s">
        <v>431</v>
      </c>
      <c r="F38" s="1072" t="s">
        <v>431</v>
      </c>
      <c r="G38" s="1072" t="s">
        <v>431</v>
      </c>
      <c r="H38" s="1072" t="s">
        <v>431</v>
      </c>
      <c r="I38" s="1045">
        <v>34</v>
      </c>
      <c r="J38" s="1025">
        <v>49</v>
      </c>
      <c r="K38" s="1045">
        <v>28</v>
      </c>
      <c r="L38" s="1045">
        <v>54</v>
      </c>
      <c r="M38" s="1045">
        <v>423</v>
      </c>
      <c r="N38" s="1054">
        <v>324</v>
      </c>
      <c r="O38" s="1057">
        <v>266</v>
      </c>
      <c r="P38" s="1049">
        <v>550</v>
      </c>
      <c r="Q38" s="1049">
        <v>547</v>
      </c>
      <c r="R38" s="278"/>
      <c r="S38" s="167"/>
    </row>
    <row r="39" spans="1:31" s="193" customFormat="1" ht="18.75" customHeight="1">
      <c r="A39" s="191"/>
      <c r="B39" s="192"/>
      <c r="C39" s="675"/>
      <c r="D39" s="279"/>
      <c r="E39" s="996"/>
      <c r="F39" s="996"/>
      <c r="G39" s="996"/>
      <c r="H39" s="1058"/>
      <c r="I39" s="1047"/>
      <c r="J39" s="199"/>
      <c r="K39" s="1047"/>
      <c r="L39" s="1047"/>
      <c r="M39" s="1047"/>
      <c r="N39" s="1050"/>
      <c r="O39" s="1058"/>
      <c r="P39" s="1052"/>
      <c r="Q39" s="1052"/>
      <c r="R39" s="278"/>
      <c r="S39" s="167"/>
    </row>
    <row r="40" spans="1:31" s="193" customFormat="1" ht="13.5" customHeight="1">
      <c r="A40" s="191"/>
      <c r="B40" s="192"/>
      <c r="C40" s="1568" t="s">
        <v>147</v>
      </c>
      <c r="D40" s="1569"/>
      <c r="E40" s="996"/>
      <c r="F40" s="996"/>
      <c r="G40" s="996"/>
      <c r="H40" s="1058"/>
      <c r="I40" s="1047"/>
      <c r="J40" s="199"/>
      <c r="K40" s="1047"/>
      <c r="L40" s="1047"/>
      <c r="M40" s="1047"/>
      <c r="N40" s="1050"/>
      <c r="O40" s="1058"/>
      <c r="P40" s="1052"/>
      <c r="Q40" s="1052"/>
      <c r="R40" s="278"/>
      <c r="S40" s="167"/>
    </row>
    <row r="41" spans="1:31" s="201" customFormat="1" ht="13.5" customHeight="1">
      <c r="A41" s="202"/>
      <c r="B41" s="203"/>
      <c r="D41" s="1073" t="s">
        <v>68</v>
      </c>
      <c r="E41" s="1072" t="s">
        <v>431</v>
      </c>
      <c r="F41" s="1072" t="s">
        <v>431</v>
      </c>
      <c r="G41" s="1072" t="s">
        <v>431</v>
      </c>
      <c r="H41" s="1072" t="s">
        <v>431</v>
      </c>
      <c r="I41" s="1046">
        <v>588</v>
      </c>
      <c r="J41" s="1026">
        <v>664</v>
      </c>
      <c r="K41" s="1046">
        <v>891</v>
      </c>
      <c r="L41" s="1046">
        <v>1422</v>
      </c>
      <c r="M41" s="1046">
        <v>19278</v>
      </c>
      <c r="N41" s="1055">
        <v>6145</v>
      </c>
      <c r="O41" s="1059">
        <v>3601</v>
      </c>
      <c r="P41" s="1051">
        <v>8703</v>
      </c>
      <c r="Q41" s="1051">
        <v>7434</v>
      </c>
      <c r="R41" s="281"/>
      <c r="S41" s="195"/>
    </row>
    <row r="42" spans="1:31" s="171" customFormat="1" ht="26.25" customHeight="1">
      <c r="A42" s="169"/>
      <c r="B42" s="170"/>
      <c r="C42" s="1091"/>
      <c r="D42" s="1092" t="s">
        <v>660</v>
      </c>
      <c r="E42" s="1095" t="s">
        <v>431</v>
      </c>
      <c r="F42" s="1095" t="s">
        <v>431</v>
      </c>
      <c r="G42" s="1095" t="s">
        <v>431</v>
      </c>
      <c r="H42" s="1095" t="s">
        <v>431</v>
      </c>
      <c r="I42" s="1096">
        <v>186</v>
      </c>
      <c r="J42" s="1097">
        <v>101</v>
      </c>
      <c r="K42" s="1096">
        <v>116</v>
      </c>
      <c r="L42" s="1096">
        <v>122</v>
      </c>
      <c r="M42" s="1096">
        <v>9492</v>
      </c>
      <c r="N42" s="1098">
        <v>3334</v>
      </c>
      <c r="O42" s="1099">
        <v>2266</v>
      </c>
      <c r="P42" s="1100">
        <v>4718</v>
      </c>
      <c r="Q42" s="1100">
        <v>3439</v>
      </c>
      <c r="R42" s="1088"/>
      <c r="S42" s="170"/>
    </row>
    <row r="43" spans="1:31" s="193" customFormat="1" ht="18.75" customHeight="1">
      <c r="A43" s="191"/>
      <c r="B43" s="192"/>
      <c r="C43" s="675" t="s">
        <v>240</v>
      </c>
      <c r="D43" s="1094" t="s">
        <v>661</v>
      </c>
      <c r="E43" s="1072" t="s">
        <v>431</v>
      </c>
      <c r="F43" s="1072" t="s">
        <v>431</v>
      </c>
      <c r="G43" s="1072" t="s">
        <v>431</v>
      </c>
      <c r="H43" s="1072" t="s">
        <v>431</v>
      </c>
      <c r="I43" s="1077">
        <v>402</v>
      </c>
      <c r="J43" s="1078">
        <v>563</v>
      </c>
      <c r="K43" s="1077">
        <v>775</v>
      </c>
      <c r="L43" s="1077">
        <v>1300</v>
      </c>
      <c r="M43" s="1077">
        <v>9786</v>
      </c>
      <c r="N43" s="1079">
        <v>2811</v>
      </c>
      <c r="O43" s="1080">
        <v>1335</v>
      </c>
      <c r="P43" s="1081">
        <v>3985</v>
      </c>
      <c r="Q43" s="1081">
        <v>3995</v>
      </c>
      <c r="R43" s="278"/>
      <c r="S43" s="167"/>
    </row>
    <row r="44" spans="1:31" s="193" customFormat="1" ht="13.5" customHeight="1">
      <c r="A44" s="191"/>
      <c r="B44" s="192"/>
      <c r="C44" s="675"/>
      <c r="D44" s="282"/>
      <c r="E44" s="200"/>
      <c r="F44" s="200"/>
      <c r="G44" s="200"/>
      <c r="H44" s="200"/>
      <c r="I44" s="200"/>
      <c r="J44" s="200"/>
      <c r="K44" s="200"/>
      <c r="L44" s="200"/>
      <c r="M44" s="200"/>
      <c r="N44" s="200"/>
      <c r="O44" s="200"/>
      <c r="P44" s="200"/>
      <c r="Q44" s="200"/>
      <c r="R44" s="278"/>
      <c r="S44" s="167"/>
    </row>
    <row r="45" spans="1:31" s="1027" customFormat="1" ht="13.5" customHeight="1">
      <c r="A45" s="1032"/>
      <c r="B45" s="1032"/>
      <c r="C45" s="1033"/>
      <c r="D45" s="819"/>
      <c r="E45" s="820"/>
      <c r="F45" s="820"/>
      <c r="G45" s="820"/>
      <c r="H45" s="820"/>
      <c r="I45" s="820"/>
      <c r="J45" s="820"/>
      <c r="K45" s="820"/>
      <c r="L45" s="820"/>
      <c r="M45" s="820"/>
      <c r="N45" s="820"/>
      <c r="O45" s="820"/>
      <c r="P45" s="820"/>
      <c r="Q45" s="820"/>
      <c r="R45" s="278"/>
      <c r="S45" s="167"/>
    </row>
    <row r="46" spans="1:31" s="1028" customFormat="1" ht="13.5" customHeight="1">
      <c r="A46" s="821"/>
      <c r="B46" s="821"/>
      <c r="C46" s="1035"/>
      <c r="D46" s="821"/>
      <c r="E46" s="1036"/>
      <c r="F46" s="1036"/>
      <c r="G46" s="1036"/>
      <c r="H46" s="1036"/>
      <c r="I46" s="1036"/>
      <c r="J46" s="1036"/>
      <c r="K46" s="1036"/>
      <c r="L46" s="1036"/>
      <c r="M46" s="1036"/>
      <c r="N46" s="1036"/>
      <c r="O46" s="1036"/>
      <c r="P46" s="1036"/>
      <c r="Q46" s="1036"/>
      <c r="R46" s="278"/>
      <c r="S46" s="167"/>
    </row>
    <row r="47" spans="1:31" s="679" customFormat="1" ht="13.5" customHeight="1">
      <c r="A47" s="1034"/>
      <c r="B47" s="1034"/>
      <c r="C47" s="1033"/>
      <c r="D47" s="822"/>
      <c r="E47" s="820"/>
      <c r="F47" s="820"/>
      <c r="G47" s="820"/>
      <c r="H47" s="820"/>
      <c r="I47" s="820"/>
      <c r="J47" s="820"/>
      <c r="K47" s="820"/>
      <c r="L47" s="820"/>
      <c r="M47" s="820"/>
      <c r="N47" s="820"/>
      <c r="O47" s="820"/>
      <c r="P47" s="820"/>
      <c r="Q47" s="820"/>
      <c r="R47" s="278"/>
      <c r="S47" s="167"/>
    </row>
    <row r="48" spans="1:31" s="1027" customFormat="1" ht="13.5" customHeight="1">
      <c r="A48" s="1032"/>
      <c r="B48" s="1032"/>
      <c r="C48" s="1033"/>
      <c r="D48" s="822"/>
      <c r="E48" s="820"/>
      <c r="F48" s="820"/>
      <c r="G48" s="820"/>
      <c r="H48" s="820"/>
      <c r="I48" s="820"/>
      <c r="J48" s="820"/>
      <c r="K48" s="820"/>
      <c r="L48" s="820"/>
      <c r="M48" s="820"/>
      <c r="N48" s="820"/>
      <c r="O48" s="820"/>
      <c r="P48" s="820"/>
      <c r="Q48" s="820"/>
      <c r="R48" s="278"/>
      <c r="S48" s="167"/>
    </row>
    <row r="49" spans="1:31" s="1027" customFormat="1" ht="13.5" customHeight="1">
      <c r="A49" s="1032"/>
      <c r="B49" s="1032"/>
      <c r="C49" s="1033"/>
      <c r="D49" s="819"/>
      <c r="E49" s="820"/>
      <c r="F49" s="820"/>
      <c r="G49" s="820"/>
      <c r="H49" s="820"/>
      <c r="I49" s="820"/>
      <c r="J49" s="820"/>
      <c r="K49" s="820"/>
      <c r="L49" s="820"/>
      <c r="M49" s="820"/>
      <c r="N49" s="820"/>
      <c r="O49" s="820"/>
      <c r="P49" s="820"/>
      <c r="Q49" s="820"/>
      <c r="R49" s="278"/>
      <c r="S49" s="167"/>
    </row>
    <row r="50" spans="1:31" s="1027" customFormat="1" ht="13.5" customHeight="1">
      <c r="A50" s="1032"/>
      <c r="B50" s="1032"/>
      <c r="C50" s="1033"/>
      <c r="D50" s="819"/>
      <c r="E50" s="820"/>
      <c r="F50" s="820"/>
      <c r="G50" s="820"/>
      <c r="H50" s="820"/>
      <c r="I50" s="820"/>
      <c r="J50" s="820"/>
      <c r="K50" s="820"/>
      <c r="L50" s="820"/>
      <c r="M50" s="820"/>
      <c r="N50" s="820"/>
      <c r="O50" s="820"/>
      <c r="P50" s="820"/>
      <c r="Q50" s="820"/>
      <c r="R50" s="278"/>
      <c r="S50" s="167"/>
    </row>
    <row r="51" spans="1:31" s="679" customFormat="1" ht="13.5" customHeight="1">
      <c r="A51" s="1034"/>
      <c r="B51" s="1034"/>
      <c r="C51" s="1037"/>
      <c r="D51" s="1575"/>
      <c r="E51" s="1575"/>
      <c r="F51" s="1575"/>
      <c r="G51" s="1575"/>
      <c r="H51" s="1038"/>
      <c r="I51" s="1038"/>
      <c r="J51" s="1038"/>
      <c r="K51" s="1038"/>
      <c r="L51" s="1038"/>
      <c r="M51" s="1038"/>
      <c r="N51" s="1038"/>
      <c r="O51" s="1038"/>
      <c r="P51" s="1038"/>
      <c r="Q51" s="1038"/>
      <c r="R51" s="278"/>
      <c r="S51" s="167"/>
      <c r="T51" s="1029"/>
      <c r="U51" s="1564"/>
      <c r="V51" s="1564"/>
      <c r="W51" s="1564"/>
      <c r="X51" s="1030"/>
      <c r="Y51" s="1030"/>
      <c r="Z51" s="1030"/>
      <c r="AA51" s="1030"/>
      <c r="AB51" s="1030"/>
      <c r="AC51" s="1030"/>
      <c r="AD51" s="1030"/>
      <c r="AE51" s="1030"/>
    </row>
    <row r="52" spans="1:31" s="679" customFormat="1" ht="13.5" customHeight="1">
      <c r="A52" s="1034"/>
      <c r="B52" s="1034"/>
      <c r="C52" s="1034"/>
      <c r="D52" s="1034"/>
      <c r="E52" s="1034"/>
      <c r="F52" s="1034"/>
      <c r="G52" s="1034"/>
      <c r="H52" s="1034"/>
      <c r="I52" s="1034"/>
      <c r="J52" s="1034"/>
      <c r="K52" s="1034"/>
      <c r="L52" s="1034"/>
      <c r="M52" s="1034"/>
      <c r="N52" s="1034"/>
      <c r="O52" s="1034"/>
      <c r="P52" s="1034"/>
      <c r="Q52" s="1034"/>
      <c r="R52" s="278"/>
      <c r="S52" s="167"/>
    </row>
    <row r="53" spans="1:31" s="679" customFormat="1" ht="13.5" customHeight="1">
      <c r="A53" s="1034"/>
      <c r="B53" s="1034"/>
      <c r="C53" s="1039"/>
      <c r="D53" s="1040"/>
      <c r="E53" s="1041"/>
      <c r="F53" s="1041"/>
      <c r="G53" s="1041"/>
      <c r="H53" s="1041"/>
      <c r="I53" s="1041"/>
      <c r="J53" s="1041"/>
      <c r="K53" s="1041"/>
      <c r="L53" s="1041"/>
      <c r="M53" s="1041"/>
      <c r="N53" s="1041"/>
      <c r="O53" s="1041"/>
      <c r="P53" s="1041"/>
      <c r="Q53" s="1041"/>
      <c r="R53" s="278"/>
      <c r="S53" s="167"/>
      <c r="T53" s="1031"/>
      <c r="U53" s="1031"/>
      <c r="V53" s="1031"/>
      <c r="W53" s="1031"/>
      <c r="X53" s="1031"/>
      <c r="Y53" s="1031"/>
      <c r="Z53" s="1031"/>
      <c r="AA53" s="1031"/>
      <c r="AB53" s="1031"/>
      <c r="AC53" s="1031"/>
      <c r="AD53" s="1031"/>
      <c r="AE53" s="1031"/>
    </row>
    <row r="54" spans="1:31" s="679" customFormat="1" ht="13.5" customHeight="1">
      <c r="A54" s="1034"/>
      <c r="B54" s="1034"/>
      <c r="C54" s="1571"/>
      <c r="D54" s="1571"/>
      <c r="E54" s="1042"/>
      <c r="F54" s="1042"/>
      <c r="G54" s="1042"/>
      <c r="H54" s="1042"/>
      <c r="I54" s="1042"/>
      <c r="J54" s="1042"/>
      <c r="K54" s="1042"/>
      <c r="L54" s="1042"/>
      <c r="M54" s="1042"/>
      <c r="N54" s="1042"/>
      <c r="O54" s="1042"/>
      <c r="P54" s="1042"/>
      <c r="Q54" s="1042"/>
      <c r="R54" s="278"/>
      <c r="S54" s="167"/>
    </row>
    <row r="55" spans="1:31" s="679" customFormat="1" ht="13.5" customHeight="1">
      <c r="A55" s="1034"/>
      <c r="B55" s="1034"/>
      <c r="C55" s="1574"/>
      <c r="D55" s="1574"/>
      <c r="E55" s="1043"/>
      <c r="F55" s="1043"/>
      <c r="G55" s="1043"/>
      <c r="H55" s="1043"/>
      <c r="I55" s="1043"/>
      <c r="J55" s="1043"/>
      <c r="K55" s="1043"/>
      <c r="L55" s="1043"/>
      <c r="M55" s="1043"/>
      <c r="N55" s="1043"/>
      <c r="O55" s="1043"/>
      <c r="P55" s="1043"/>
      <c r="Q55" s="1043"/>
      <c r="R55" s="278"/>
      <c r="S55" s="167"/>
      <c r="W55" s="1003"/>
    </row>
    <row r="56" spans="1:31" s="679" customFormat="1" ht="13.5" customHeight="1">
      <c r="A56" s="1034"/>
      <c r="B56" s="1034"/>
      <c r="C56" s="1035"/>
      <c r="D56" s="1044"/>
      <c r="E56" s="1043"/>
      <c r="F56" s="1043"/>
      <c r="G56" s="1043"/>
      <c r="H56" s="1043"/>
      <c r="I56" s="1043"/>
      <c r="J56" s="1043"/>
      <c r="K56" s="1043"/>
      <c r="L56" s="1043"/>
      <c r="M56" s="1043"/>
      <c r="N56" s="1043"/>
      <c r="O56" s="1043"/>
      <c r="P56" s="1043"/>
      <c r="Q56" s="1043"/>
      <c r="R56" s="278"/>
      <c r="S56" s="167"/>
    </row>
    <row r="57" spans="1:31" s="679" customFormat="1" ht="13.5" customHeight="1">
      <c r="A57" s="1034"/>
      <c r="B57" s="1034"/>
      <c r="C57" s="1033"/>
      <c r="D57" s="822"/>
      <c r="E57" s="1043"/>
      <c r="F57" s="1043"/>
      <c r="G57" s="1043"/>
      <c r="H57" s="1043"/>
      <c r="I57" s="1043"/>
      <c r="J57" s="1043"/>
      <c r="K57" s="1043"/>
      <c r="L57" s="1043"/>
      <c r="M57" s="1043"/>
      <c r="N57" s="1043"/>
      <c r="O57" s="1043"/>
      <c r="P57" s="1043"/>
      <c r="Q57" s="1043"/>
      <c r="R57" s="278"/>
      <c r="S57" s="167"/>
    </row>
    <row r="58" spans="1:31" s="1089" customFormat="1" ht="13.5" customHeight="1">
      <c r="A58" s="1087"/>
      <c r="B58" s="1087"/>
      <c r="C58" s="1573" t="s">
        <v>670</v>
      </c>
      <c r="D58" s="1573"/>
      <c r="E58" s="1573"/>
      <c r="F58" s="1573"/>
      <c r="G58" s="1573"/>
      <c r="H58" s="1573"/>
      <c r="I58" s="1573"/>
      <c r="J58" s="1573"/>
      <c r="K58" s="1573"/>
      <c r="L58" s="1573"/>
      <c r="M58" s="1573"/>
      <c r="N58" s="1573"/>
      <c r="O58" s="1573"/>
      <c r="P58" s="1573"/>
      <c r="Q58" s="1573"/>
      <c r="R58" s="1088"/>
      <c r="S58" s="170"/>
    </row>
    <row r="59" spans="1:31" s="171" customFormat="1" ht="13.5" customHeight="1">
      <c r="A59" s="1087"/>
      <c r="B59" s="1087"/>
      <c r="C59" s="1573" t="s">
        <v>485</v>
      </c>
      <c r="D59" s="1573"/>
      <c r="E59" s="1573"/>
      <c r="F59" s="1573"/>
      <c r="G59" s="1573"/>
      <c r="H59" s="1573"/>
      <c r="I59" s="1573"/>
      <c r="J59" s="1573"/>
      <c r="K59" s="1573"/>
      <c r="L59" s="1573"/>
      <c r="M59" s="1573"/>
      <c r="N59" s="1573"/>
      <c r="O59" s="1573"/>
      <c r="P59" s="1573"/>
      <c r="Q59" s="1573"/>
      <c r="R59" s="1088"/>
      <c r="S59" s="170"/>
      <c r="T59" s="1089"/>
    </row>
    <row r="60" spans="1:31" s="470" customFormat="1" ht="13.5" customHeight="1">
      <c r="A60" s="1034"/>
      <c r="B60" s="1034"/>
      <c r="C60" s="541" t="s">
        <v>407</v>
      </c>
      <c r="D60" s="494"/>
      <c r="E60" s="1064"/>
      <c r="F60" s="1064"/>
      <c r="G60" s="1064"/>
      <c r="H60" s="1064"/>
      <c r="I60" s="1065" t="s">
        <v>136</v>
      </c>
      <c r="J60" s="1066"/>
      <c r="K60" s="1066"/>
      <c r="L60" s="1066"/>
      <c r="M60" s="573"/>
      <c r="N60" s="649"/>
      <c r="O60" s="649"/>
      <c r="P60" s="649"/>
      <c r="Q60" s="649"/>
      <c r="R60" s="278"/>
    </row>
    <row r="61" spans="1:31" ht="13.5" customHeight="1">
      <c r="A61" s="165"/>
      <c r="B61" s="167"/>
      <c r="C61" s="517"/>
      <c r="D61" s="167"/>
      <c r="E61" s="208"/>
      <c r="F61" s="1500">
        <v>42036</v>
      </c>
      <c r="G61" s="1500"/>
      <c r="H61" s="1500"/>
      <c r="I61" s="1500"/>
      <c r="J61" s="1500"/>
      <c r="K61" s="1500"/>
      <c r="L61" s="1500"/>
      <c r="M61" s="1500"/>
      <c r="N61" s="1500"/>
      <c r="O61" s="1500"/>
      <c r="P61" s="1500"/>
      <c r="Q61" s="1500"/>
      <c r="R61" s="459">
        <v>9</v>
      </c>
      <c r="S61" s="167"/>
      <c r="T61" s="679"/>
    </row>
    <row r="62" spans="1:31" ht="15" customHeight="1">
      <c r="B62" s="517"/>
    </row>
    <row r="63" spans="1:31">
      <c r="B63" s="517"/>
      <c r="D63" s="166" t="s">
        <v>34</v>
      </c>
    </row>
    <row r="64" spans="1:31">
      <c r="B64" s="517"/>
    </row>
    <row r="65" spans="2:18">
      <c r="B65" s="517"/>
    </row>
    <row r="66" spans="2:18">
      <c r="B66" s="517"/>
    </row>
    <row r="67" spans="2:18">
      <c r="B67" s="517"/>
    </row>
    <row r="72" spans="2:18" ht="8.25" customHeight="1"/>
    <row r="74" spans="2:18" ht="9" customHeight="1">
      <c r="R74" s="184"/>
    </row>
    <row r="75" spans="2:18" ht="8.25" customHeight="1">
      <c r="R75" s="674"/>
    </row>
    <row r="76" spans="2:18" ht="9.75" customHeight="1"/>
  </sheetData>
  <dataConsolidate/>
  <mergeCells count="16">
    <mergeCell ref="C59:Q59"/>
    <mergeCell ref="F61:Q61"/>
    <mergeCell ref="C54:D54"/>
    <mergeCell ref="C55:D55"/>
    <mergeCell ref="C9:D9"/>
    <mergeCell ref="D51:G51"/>
    <mergeCell ref="C37:D37"/>
    <mergeCell ref="C40:D40"/>
    <mergeCell ref="C58:Q58"/>
    <mergeCell ref="U51:W51"/>
    <mergeCell ref="C6:Q6"/>
    <mergeCell ref="C11:D11"/>
    <mergeCell ref="C14:D14"/>
    <mergeCell ref="B1:D1"/>
    <mergeCell ref="C35:D35"/>
    <mergeCell ref="F8:Q8"/>
  </mergeCells>
  <conditionalFormatting sqref="I35:Q37 E9:Q11 E35:H35 E8">
    <cfRule type="cellIs" dxfId="12"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580" t="s">
        <v>342</v>
      </c>
      <c r="E1" s="1580"/>
      <c r="F1" s="1580"/>
      <c r="G1" s="1580"/>
      <c r="H1" s="1580"/>
      <c r="I1" s="1580"/>
      <c r="J1" s="1580"/>
      <c r="K1" s="1580"/>
      <c r="L1" s="1580"/>
      <c r="M1" s="1580"/>
      <c r="N1" s="1580"/>
      <c r="O1" s="1580"/>
      <c r="P1" s="1580"/>
      <c r="Q1" s="1580"/>
      <c r="R1" s="1580"/>
      <c r="S1" s="4"/>
    </row>
    <row r="2" spans="1:21" ht="6" customHeight="1">
      <c r="A2" s="4"/>
      <c r="B2" s="1581"/>
      <c r="C2" s="1582"/>
      <c r="D2" s="1583"/>
      <c r="E2" s="8"/>
      <c r="F2" s="8"/>
      <c r="G2" s="8"/>
      <c r="H2" s="8"/>
      <c r="I2" s="8"/>
      <c r="J2" s="8"/>
      <c r="K2" s="8"/>
      <c r="L2" s="8"/>
      <c r="M2" s="8"/>
      <c r="N2" s="8"/>
      <c r="O2" s="8"/>
      <c r="P2" s="8"/>
      <c r="Q2" s="8"/>
      <c r="R2" s="8"/>
      <c r="S2" s="4"/>
    </row>
    <row r="3" spans="1:21" ht="13.5" customHeight="1" thickBot="1">
      <c r="A3" s="4"/>
      <c r="B3" s="271"/>
      <c r="C3" s="8"/>
      <c r="D3" s="8"/>
      <c r="E3" s="692"/>
      <c r="F3" s="692"/>
      <c r="G3" s="692"/>
      <c r="H3" s="692"/>
      <c r="I3" s="609"/>
      <c r="J3" s="692"/>
      <c r="K3" s="692"/>
      <c r="L3" s="692"/>
      <c r="M3" s="692"/>
      <c r="N3" s="692"/>
      <c r="O3" s="692"/>
      <c r="P3" s="692"/>
      <c r="Q3" s="692" t="s">
        <v>73</v>
      </c>
      <c r="R3" s="8"/>
      <c r="S3" s="4"/>
    </row>
    <row r="4" spans="1:21" s="12" customFormat="1" ht="13.5" customHeight="1" thickBot="1">
      <c r="A4" s="11"/>
      <c r="B4" s="270"/>
      <c r="C4" s="455" t="s">
        <v>218</v>
      </c>
      <c r="D4" s="610"/>
      <c r="E4" s="610"/>
      <c r="F4" s="610"/>
      <c r="G4" s="610"/>
      <c r="H4" s="610"/>
      <c r="I4" s="610"/>
      <c r="J4" s="610"/>
      <c r="K4" s="610"/>
      <c r="L4" s="610"/>
      <c r="M4" s="610"/>
      <c r="N4" s="610"/>
      <c r="O4" s="610"/>
      <c r="P4" s="610"/>
      <c r="Q4" s="611"/>
      <c r="R4" s="8"/>
      <c r="S4" s="11"/>
    </row>
    <row r="5" spans="1:21" ht="4.5" customHeight="1">
      <c r="A5" s="4"/>
      <c r="B5" s="271"/>
      <c r="C5" s="1584" t="s">
        <v>78</v>
      </c>
      <c r="D5" s="1584"/>
      <c r="E5" s="1585"/>
      <c r="F5" s="1585"/>
      <c r="G5" s="1585"/>
      <c r="H5" s="1585"/>
      <c r="I5" s="1585"/>
      <c r="J5" s="1585"/>
      <c r="K5" s="1585"/>
      <c r="L5" s="1585"/>
      <c r="M5" s="1585"/>
      <c r="N5" s="1585"/>
      <c r="O5" s="696"/>
      <c r="P5" s="696"/>
      <c r="Q5" s="696"/>
      <c r="R5" s="8"/>
      <c r="S5" s="4"/>
    </row>
    <row r="6" spans="1:21" ht="12" customHeight="1">
      <c r="A6" s="4"/>
      <c r="B6" s="271"/>
      <c r="C6" s="1584"/>
      <c r="D6" s="1584"/>
      <c r="E6" s="1586" t="str">
        <f>+'11desemprego_IEFP'!E6:O6</f>
        <v>2014</v>
      </c>
      <c r="F6" s="1586"/>
      <c r="G6" s="1586"/>
      <c r="H6" s="1586"/>
      <c r="I6" s="1586"/>
      <c r="J6" s="1586"/>
      <c r="K6" s="1586"/>
      <c r="L6" s="1586"/>
      <c r="M6" s="1586"/>
      <c r="N6" s="1586"/>
      <c r="O6" s="1586"/>
      <c r="P6" s="1586"/>
      <c r="Q6" s="1381" t="str">
        <f>+'11desemprego_IEFP'!Q6</f>
        <v>2015</v>
      </c>
      <c r="R6" s="8"/>
      <c r="S6" s="4"/>
    </row>
    <row r="7" spans="1:21">
      <c r="A7" s="4"/>
      <c r="B7" s="271"/>
      <c r="C7" s="699"/>
      <c r="D7" s="699"/>
      <c r="E7" s="693" t="s">
        <v>93</v>
      </c>
      <c r="F7" s="816" t="s">
        <v>104</v>
      </c>
      <c r="G7" s="816" t="s">
        <v>103</v>
      </c>
      <c r="H7" s="816" t="s">
        <v>102</v>
      </c>
      <c r="I7" s="816" t="s">
        <v>101</v>
      </c>
      <c r="J7" s="816" t="s">
        <v>100</v>
      </c>
      <c r="K7" s="816" t="s">
        <v>99</v>
      </c>
      <c r="L7" s="816" t="s">
        <v>98</v>
      </c>
      <c r="M7" s="816" t="s">
        <v>97</v>
      </c>
      <c r="N7" s="816" t="s">
        <v>96</v>
      </c>
      <c r="O7" s="816" t="s">
        <v>95</v>
      </c>
      <c r="P7" s="816" t="s">
        <v>94</v>
      </c>
      <c r="Q7" s="816" t="s">
        <v>93</v>
      </c>
      <c r="R7" s="696"/>
      <c r="S7" s="4"/>
    </row>
    <row r="8" spans="1:21" s="597" customFormat="1" ht="15" customHeight="1">
      <c r="A8" s="124"/>
      <c r="B8" s="272"/>
      <c r="C8" s="1579" t="s">
        <v>68</v>
      </c>
      <c r="D8" s="1579"/>
      <c r="E8" s="612">
        <v>74218</v>
      </c>
      <c r="F8" s="613">
        <v>58793</v>
      </c>
      <c r="G8" s="613">
        <v>56070</v>
      </c>
      <c r="H8" s="613">
        <v>52611</v>
      </c>
      <c r="I8" s="613">
        <v>49703</v>
      </c>
      <c r="J8" s="613">
        <v>50564</v>
      </c>
      <c r="K8" s="613">
        <v>57542</v>
      </c>
      <c r="L8" s="613">
        <v>54394</v>
      </c>
      <c r="M8" s="613">
        <v>76700</v>
      </c>
      <c r="N8" s="613">
        <v>73375</v>
      </c>
      <c r="O8" s="613">
        <v>62788</v>
      </c>
      <c r="P8" s="613">
        <v>56648</v>
      </c>
      <c r="Q8" s="613">
        <v>68881</v>
      </c>
      <c r="R8" s="598"/>
      <c r="S8" s="124"/>
      <c r="U8" s="916"/>
    </row>
    <row r="9" spans="1:21" s="607" customFormat="1" ht="11.25" customHeight="1">
      <c r="A9" s="614"/>
      <c r="B9" s="615"/>
      <c r="C9" s="616"/>
      <c r="D9" s="531" t="s">
        <v>192</v>
      </c>
      <c r="E9" s="185">
        <v>24799</v>
      </c>
      <c r="F9" s="196">
        <v>20081</v>
      </c>
      <c r="G9" s="196">
        <v>19434</v>
      </c>
      <c r="H9" s="196">
        <v>18251</v>
      </c>
      <c r="I9" s="196">
        <v>17282</v>
      </c>
      <c r="J9" s="196">
        <v>17765</v>
      </c>
      <c r="K9" s="196">
        <v>20842</v>
      </c>
      <c r="L9" s="196">
        <v>20285</v>
      </c>
      <c r="M9" s="196">
        <v>27734</v>
      </c>
      <c r="N9" s="196">
        <v>24362</v>
      </c>
      <c r="O9" s="196">
        <v>19926</v>
      </c>
      <c r="P9" s="196">
        <v>19448</v>
      </c>
      <c r="Q9" s="196">
        <v>23211</v>
      </c>
      <c r="R9" s="617"/>
      <c r="S9" s="614"/>
    </row>
    <row r="10" spans="1:21" s="607" customFormat="1" ht="11.25" customHeight="1">
      <c r="A10" s="614"/>
      <c r="B10" s="615"/>
      <c r="C10" s="616"/>
      <c r="D10" s="531" t="s">
        <v>193</v>
      </c>
      <c r="E10" s="185">
        <v>14686</v>
      </c>
      <c r="F10" s="196">
        <v>11157</v>
      </c>
      <c r="G10" s="196">
        <v>10703</v>
      </c>
      <c r="H10" s="196">
        <v>9994</v>
      </c>
      <c r="I10" s="196">
        <v>9625</v>
      </c>
      <c r="J10" s="196">
        <v>10187</v>
      </c>
      <c r="K10" s="196">
        <v>11801</v>
      </c>
      <c r="L10" s="196">
        <v>11109</v>
      </c>
      <c r="M10" s="196">
        <v>15505</v>
      </c>
      <c r="N10" s="196">
        <v>14447</v>
      </c>
      <c r="O10" s="196">
        <v>11485</v>
      </c>
      <c r="P10" s="196">
        <v>11464</v>
      </c>
      <c r="Q10" s="196">
        <v>13530</v>
      </c>
      <c r="R10" s="617"/>
      <c r="S10" s="614"/>
    </row>
    <row r="11" spans="1:21" s="607" customFormat="1" ht="11.25" customHeight="1">
      <c r="A11" s="614"/>
      <c r="B11" s="615"/>
      <c r="C11" s="616"/>
      <c r="D11" s="531" t="s">
        <v>194</v>
      </c>
      <c r="E11" s="185">
        <v>20256</v>
      </c>
      <c r="F11" s="196">
        <v>16745</v>
      </c>
      <c r="G11" s="196">
        <v>16217</v>
      </c>
      <c r="H11" s="196">
        <v>15524</v>
      </c>
      <c r="I11" s="196">
        <v>14673</v>
      </c>
      <c r="J11" s="196">
        <v>14174</v>
      </c>
      <c r="K11" s="196">
        <v>15196</v>
      </c>
      <c r="L11" s="196">
        <v>14281</v>
      </c>
      <c r="M11" s="196">
        <v>19645</v>
      </c>
      <c r="N11" s="196">
        <v>18665</v>
      </c>
      <c r="O11" s="196">
        <v>14677</v>
      </c>
      <c r="P11" s="196">
        <v>14221</v>
      </c>
      <c r="Q11" s="196">
        <v>18607</v>
      </c>
      <c r="R11" s="617"/>
      <c r="S11" s="614"/>
    </row>
    <row r="12" spans="1:21" s="607" customFormat="1" ht="11.25" customHeight="1">
      <c r="A12" s="614"/>
      <c r="B12" s="615"/>
      <c r="C12" s="616"/>
      <c r="D12" s="531" t="s">
        <v>195</v>
      </c>
      <c r="E12" s="185">
        <v>6123</v>
      </c>
      <c r="F12" s="196">
        <v>4662</v>
      </c>
      <c r="G12" s="196">
        <v>4331</v>
      </c>
      <c r="H12" s="196">
        <v>4174</v>
      </c>
      <c r="I12" s="196">
        <v>3683</v>
      </c>
      <c r="J12" s="196">
        <v>4060</v>
      </c>
      <c r="K12" s="196">
        <v>4847</v>
      </c>
      <c r="L12" s="196">
        <v>4301</v>
      </c>
      <c r="M12" s="196">
        <v>6298</v>
      </c>
      <c r="N12" s="196">
        <v>6606</v>
      </c>
      <c r="O12" s="196">
        <v>4910</v>
      </c>
      <c r="P12" s="196">
        <v>4791</v>
      </c>
      <c r="Q12" s="196">
        <v>5669</v>
      </c>
      <c r="R12" s="617"/>
      <c r="S12" s="614"/>
    </row>
    <row r="13" spans="1:21" s="607" customFormat="1" ht="11.25" customHeight="1">
      <c r="A13" s="614"/>
      <c r="B13" s="615"/>
      <c r="C13" s="616"/>
      <c r="D13" s="531" t="s">
        <v>196</v>
      </c>
      <c r="E13" s="185">
        <v>4462</v>
      </c>
      <c r="F13" s="196">
        <v>3197</v>
      </c>
      <c r="G13" s="196">
        <v>2826</v>
      </c>
      <c r="H13" s="196">
        <v>2461</v>
      </c>
      <c r="I13" s="196">
        <v>2339</v>
      </c>
      <c r="J13" s="196">
        <v>2216</v>
      </c>
      <c r="K13" s="196">
        <v>2386</v>
      </c>
      <c r="L13" s="196">
        <v>2069</v>
      </c>
      <c r="M13" s="196">
        <v>3937</v>
      </c>
      <c r="N13" s="196">
        <v>5625</v>
      </c>
      <c r="O13" s="196">
        <v>8755</v>
      </c>
      <c r="P13" s="196">
        <v>4511</v>
      </c>
      <c r="Q13" s="196">
        <v>4456</v>
      </c>
      <c r="R13" s="617"/>
      <c r="S13" s="614"/>
    </row>
    <row r="14" spans="1:21" s="607" customFormat="1" ht="11.25" customHeight="1">
      <c r="A14" s="614"/>
      <c r="B14" s="615"/>
      <c r="C14" s="616"/>
      <c r="D14" s="531" t="s">
        <v>132</v>
      </c>
      <c r="E14" s="185">
        <v>2260</v>
      </c>
      <c r="F14" s="196">
        <v>1752</v>
      </c>
      <c r="G14" s="196">
        <v>1344</v>
      </c>
      <c r="H14" s="196">
        <v>1215</v>
      </c>
      <c r="I14" s="196">
        <v>1127</v>
      </c>
      <c r="J14" s="196">
        <v>1102</v>
      </c>
      <c r="K14" s="196">
        <v>1110</v>
      </c>
      <c r="L14" s="196">
        <v>1051</v>
      </c>
      <c r="M14" s="196">
        <v>1739</v>
      </c>
      <c r="N14" s="196">
        <v>1862</v>
      </c>
      <c r="O14" s="196">
        <v>1507</v>
      </c>
      <c r="P14" s="196">
        <v>1155</v>
      </c>
      <c r="Q14" s="196">
        <v>1697</v>
      </c>
      <c r="R14" s="617"/>
      <c r="S14" s="614"/>
    </row>
    <row r="15" spans="1:21" s="607" customFormat="1" ht="11.25" customHeight="1">
      <c r="A15" s="614"/>
      <c r="B15" s="615"/>
      <c r="C15" s="616"/>
      <c r="D15" s="531" t="s">
        <v>133</v>
      </c>
      <c r="E15" s="185">
        <v>1632</v>
      </c>
      <c r="F15" s="196">
        <v>1199</v>
      </c>
      <c r="G15" s="196">
        <v>1215</v>
      </c>
      <c r="H15" s="196">
        <v>992</v>
      </c>
      <c r="I15" s="196">
        <v>974</v>
      </c>
      <c r="J15" s="196">
        <v>1060</v>
      </c>
      <c r="K15" s="196">
        <v>1360</v>
      </c>
      <c r="L15" s="196">
        <v>1298</v>
      </c>
      <c r="M15" s="196">
        <v>1842</v>
      </c>
      <c r="N15" s="196">
        <v>1808</v>
      </c>
      <c r="O15" s="196">
        <v>1528</v>
      </c>
      <c r="P15" s="196">
        <v>1058</v>
      </c>
      <c r="Q15" s="196">
        <v>1711</v>
      </c>
      <c r="R15" s="617"/>
      <c r="S15" s="614"/>
    </row>
    <row r="16" spans="1:21" s="623" customFormat="1" ht="15" customHeight="1">
      <c r="A16" s="618"/>
      <c r="B16" s="619"/>
      <c r="C16" s="1579" t="s">
        <v>307</v>
      </c>
      <c r="D16" s="1579"/>
      <c r="E16" s="620"/>
      <c r="F16" s="621"/>
      <c r="G16" s="621"/>
      <c r="H16" s="621"/>
      <c r="I16" s="621"/>
      <c r="J16" s="621"/>
      <c r="K16" s="621"/>
      <c r="L16" s="621"/>
      <c r="M16" s="621"/>
      <c r="N16" s="621"/>
      <c r="O16" s="621"/>
      <c r="P16" s="621"/>
      <c r="Q16" s="621"/>
      <c r="R16" s="622"/>
      <c r="S16" s="618"/>
    </row>
    <row r="17" spans="1:35" s="607" customFormat="1" ht="12" customHeight="1">
      <c r="A17" s="614"/>
      <c r="B17" s="615"/>
      <c r="C17" s="616"/>
      <c r="D17" s="126" t="s">
        <v>634</v>
      </c>
      <c r="E17" s="196">
        <v>8040</v>
      </c>
      <c r="F17" s="196">
        <v>6849</v>
      </c>
      <c r="G17" s="196">
        <v>7065</v>
      </c>
      <c r="H17" s="196">
        <v>6653</v>
      </c>
      <c r="I17" s="196">
        <v>6229</v>
      </c>
      <c r="J17" s="196">
        <v>5455</v>
      </c>
      <c r="K17" s="196">
        <v>6018</v>
      </c>
      <c r="L17" s="196">
        <v>5449</v>
      </c>
      <c r="M17" s="196">
        <v>8392</v>
      </c>
      <c r="N17" s="196">
        <v>8964</v>
      </c>
      <c r="O17" s="196">
        <v>6930</v>
      </c>
      <c r="P17" s="196">
        <v>5221</v>
      </c>
      <c r="Q17" s="196">
        <v>8381</v>
      </c>
      <c r="R17" s="617"/>
      <c r="S17" s="614"/>
      <c r="U17" s="623"/>
      <c r="V17" s="623"/>
      <c r="W17" s="623"/>
      <c r="X17" s="623"/>
      <c r="Y17" s="623"/>
      <c r="Z17" s="623"/>
      <c r="AA17" s="623"/>
      <c r="AB17" s="623"/>
      <c r="AC17" s="623"/>
      <c r="AD17" s="623"/>
    </row>
    <row r="18" spans="1:35" s="607" customFormat="1" ht="12" customHeight="1">
      <c r="A18" s="614"/>
      <c r="B18" s="615"/>
      <c r="C18" s="616"/>
      <c r="D18" s="126" t="s">
        <v>635</v>
      </c>
      <c r="E18" s="196">
        <v>6944</v>
      </c>
      <c r="F18" s="196">
        <v>5508</v>
      </c>
      <c r="G18" s="196">
        <v>4756</v>
      </c>
      <c r="H18" s="196">
        <v>4384</v>
      </c>
      <c r="I18" s="196">
        <v>4302</v>
      </c>
      <c r="J18" s="196">
        <v>3991</v>
      </c>
      <c r="K18" s="196">
        <v>4527</v>
      </c>
      <c r="L18" s="196">
        <v>4749</v>
      </c>
      <c r="M18" s="196">
        <v>5219</v>
      </c>
      <c r="N18" s="196">
        <v>5838</v>
      </c>
      <c r="O18" s="196">
        <v>5080</v>
      </c>
      <c r="P18" s="196">
        <v>5135</v>
      </c>
      <c r="Q18" s="196">
        <v>5696</v>
      </c>
      <c r="R18" s="617"/>
      <c r="S18" s="614"/>
      <c r="U18" s="623"/>
      <c r="V18" s="623"/>
      <c r="W18" s="623"/>
      <c r="X18" s="623"/>
      <c r="Y18" s="623"/>
      <c r="Z18" s="623"/>
      <c r="AA18" s="623"/>
      <c r="AB18" s="623"/>
      <c r="AC18" s="623"/>
      <c r="AD18" s="623"/>
    </row>
    <row r="19" spans="1:35" s="607" customFormat="1" ht="12" customHeight="1">
      <c r="A19" s="614"/>
      <c r="B19" s="615"/>
      <c r="C19" s="616"/>
      <c r="D19" s="126" t="s">
        <v>636</v>
      </c>
      <c r="E19" s="196">
        <v>5836</v>
      </c>
      <c r="F19" s="196">
        <v>4699</v>
      </c>
      <c r="G19" s="196">
        <v>4245</v>
      </c>
      <c r="H19" s="196">
        <v>3987</v>
      </c>
      <c r="I19" s="196">
        <v>3704</v>
      </c>
      <c r="J19" s="196">
        <v>3391</v>
      </c>
      <c r="K19" s="196">
        <v>3599</v>
      </c>
      <c r="L19" s="196">
        <v>3778</v>
      </c>
      <c r="M19" s="196">
        <v>3951</v>
      </c>
      <c r="N19" s="196">
        <v>4380</v>
      </c>
      <c r="O19" s="196">
        <v>4079</v>
      </c>
      <c r="P19" s="196">
        <v>4687</v>
      </c>
      <c r="Q19" s="196">
        <v>4744</v>
      </c>
      <c r="R19" s="617"/>
      <c r="S19" s="614"/>
      <c r="U19" s="623"/>
      <c r="V19" s="623"/>
      <c r="W19" s="623"/>
      <c r="X19" s="623"/>
      <c r="Y19" s="623"/>
      <c r="Z19" s="623"/>
      <c r="AA19" s="623"/>
      <c r="AB19" s="623"/>
      <c r="AC19" s="623"/>
      <c r="AD19" s="623"/>
    </row>
    <row r="20" spans="1:35" s="607" customFormat="1" ht="12" customHeight="1">
      <c r="A20" s="614"/>
      <c r="B20" s="615"/>
      <c r="C20" s="616"/>
      <c r="D20" s="126" t="s">
        <v>637</v>
      </c>
      <c r="E20" s="196">
        <v>5044</v>
      </c>
      <c r="F20" s="196">
        <v>4167</v>
      </c>
      <c r="G20" s="196">
        <v>4129</v>
      </c>
      <c r="H20" s="196">
        <v>3780</v>
      </c>
      <c r="I20" s="196">
        <v>3574</v>
      </c>
      <c r="J20" s="196">
        <v>3236</v>
      </c>
      <c r="K20" s="196">
        <v>3503</v>
      </c>
      <c r="L20" s="196">
        <v>3353</v>
      </c>
      <c r="M20" s="196">
        <v>4074</v>
      </c>
      <c r="N20" s="196">
        <v>5233</v>
      </c>
      <c r="O20" s="196">
        <v>5173</v>
      </c>
      <c r="P20" s="196">
        <v>3503</v>
      </c>
      <c r="Q20" s="196">
        <v>4425</v>
      </c>
      <c r="R20" s="617"/>
      <c r="S20" s="614"/>
      <c r="U20" s="623"/>
      <c r="V20" s="623"/>
      <c r="W20" s="623"/>
      <c r="X20" s="623"/>
      <c r="Y20" s="623"/>
      <c r="Z20" s="623"/>
      <c r="AA20" s="623"/>
      <c r="AB20" s="623"/>
      <c r="AC20" s="623"/>
      <c r="AD20" s="623"/>
    </row>
    <row r="21" spans="1:35" s="607" customFormat="1" ht="11.25" customHeight="1">
      <c r="A21" s="614"/>
      <c r="B21" s="615"/>
      <c r="C21" s="616"/>
      <c r="D21" s="126" t="s">
        <v>638</v>
      </c>
      <c r="E21" s="196">
        <v>3908</v>
      </c>
      <c r="F21" s="196">
        <v>3223</v>
      </c>
      <c r="G21" s="196">
        <v>3379</v>
      </c>
      <c r="H21" s="196">
        <v>3079</v>
      </c>
      <c r="I21" s="196">
        <v>2774</v>
      </c>
      <c r="J21" s="196">
        <v>3094</v>
      </c>
      <c r="K21" s="196">
        <v>2745</v>
      </c>
      <c r="L21" s="196">
        <v>2432</v>
      </c>
      <c r="M21" s="196">
        <v>3545</v>
      </c>
      <c r="N21" s="196">
        <v>4681</v>
      </c>
      <c r="O21" s="196">
        <v>5493</v>
      </c>
      <c r="P21" s="196">
        <v>3702</v>
      </c>
      <c r="Q21" s="196">
        <v>4273</v>
      </c>
      <c r="R21" s="617"/>
      <c r="S21" s="614"/>
      <c r="U21" s="623"/>
      <c r="V21" s="623"/>
      <c r="W21" s="623"/>
      <c r="X21" s="623"/>
      <c r="Y21" s="623"/>
      <c r="Z21" s="623"/>
      <c r="AA21" s="623"/>
      <c r="AB21" s="623"/>
      <c r="AC21" s="623"/>
      <c r="AD21" s="623"/>
    </row>
    <row r="22" spans="1:35" s="607" customFormat="1" ht="15" customHeight="1">
      <c r="A22" s="614"/>
      <c r="B22" s="615"/>
      <c r="C22" s="1579" t="s">
        <v>219</v>
      </c>
      <c r="D22" s="1579"/>
      <c r="E22" s="612">
        <v>10475</v>
      </c>
      <c r="F22" s="613">
        <v>8647</v>
      </c>
      <c r="G22" s="613">
        <v>8326</v>
      </c>
      <c r="H22" s="613">
        <v>6962</v>
      </c>
      <c r="I22" s="613">
        <v>6743</v>
      </c>
      <c r="J22" s="613">
        <v>6560</v>
      </c>
      <c r="K22" s="613">
        <v>9621</v>
      </c>
      <c r="L22" s="613">
        <v>9759</v>
      </c>
      <c r="M22" s="613">
        <v>14460</v>
      </c>
      <c r="N22" s="613">
        <v>12352</v>
      </c>
      <c r="O22" s="613">
        <v>8524</v>
      </c>
      <c r="P22" s="613">
        <v>6386</v>
      </c>
      <c r="Q22" s="613">
        <v>9479</v>
      </c>
      <c r="R22" s="617"/>
      <c r="S22" s="614"/>
      <c r="U22" s="623"/>
      <c r="V22" s="623"/>
      <c r="W22" s="623"/>
      <c r="X22" s="623"/>
      <c r="Y22" s="623"/>
      <c r="Z22" s="623"/>
      <c r="AA22" s="623"/>
      <c r="AB22" s="623"/>
      <c r="AC22" s="623"/>
      <c r="AD22" s="623"/>
    </row>
    <row r="23" spans="1:35" s="623" customFormat="1" ht="12" customHeight="1">
      <c r="A23" s="618"/>
      <c r="B23" s="619"/>
      <c r="C23" s="1579" t="s">
        <v>308</v>
      </c>
      <c r="D23" s="1579"/>
      <c r="E23" s="612">
        <v>63743</v>
      </c>
      <c r="F23" s="613">
        <v>50146</v>
      </c>
      <c r="G23" s="613">
        <v>47744</v>
      </c>
      <c r="H23" s="613">
        <v>45649</v>
      </c>
      <c r="I23" s="613">
        <v>42960</v>
      </c>
      <c r="J23" s="613">
        <v>44004</v>
      </c>
      <c r="K23" s="613">
        <v>47921</v>
      </c>
      <c r="L23" s="613">
        <v>44635</v>
      </c>
      <c r="M23" s="613">
        <v>62240</v>
      </c>
      <c r="N23" s="613">
        <v>61023</v>
      </c>
      <c r="O23" s="613">
        <v>54264</v>
      </c>
      <c r="P23" s="613">
        <v>50262</v>
      </c>
      <c r="Q23" s="613">
        <v>59402</v>
      </c>
      <c r="R23" s="624"/>
      <c r="S23" s="618"/>
      <c r="U23" s="917"/>
      <c r="AE23" s="607"/>
      <c r="AF23" s="607"/>
      <c r="AG23" s="607"/>
      <c r="AH23" s="607"/>
      <c r="AI23" s="607"/>
    </row>
    <row r="24" spans="1:35" s="607" customFormat="1" ht="12.75" customHeight="1">
      <c r="A24" s="614"/>
      <c r="B24" s="625"/>
      <c r="C24" s="616"/>
      <c r="D24" s="537" t="s">
        <v>364</v>
      </c>
      <c r="E24" s="185">
        <v>3027</v>
      </c>
      <c r="F24" s="196">
        <v>2723</v>
      </c>
      <c r="G24" s="196">
        <v>2153</v>
      </c>
      <c r="H24" s="196">
        <v>1807</v>
      </c>
      <c r="I24" s="196">
        <v>1669</v>
      </c>
      <c r="J24" s="196">
        <v>2049</v>
      </c>
      <c r="K24" s="196">
        <v>2251</v>
      </c>
      <c r="L24" s="196">
        <v>2142</v>
      </c>
      <c r="M24" s="196">
        <v>2443</v>
      </c>
      <c r="N24" s="196">
        <v>4063</v>
      </c>
      <c r="O24" s="196">
        <v>2613</v>
      </c>
      <c r="P24" s="196">
        <v>2509</v>
      </c>
      <c r="Q24" s="196">
        <v>2821</v>
      </c>
      <c r="R24" s="617"/>
      <c r="S24" s="614"/>
      <c r="U24" s="623"/>
      <c r="V24" s="623"/>
      <c r="W24" s="623"/>
      <c r="X24" s="623"/>
      <c r="Y24" s="623"/>
      <c r="Z24" s="623"/>
      <c r="AA24" s="623"/>
      <c r="AB24" s="623"/>
      <c r="AC24" s="623"/>
      <c r="AD24" s="623"/>
    </row>
    <row r="25" spans="1:35" s="607" customFormat="1" ht="11.25" customHeight="1">
      <c r="A25" s="614"/>
      <c r="B25" s="625"/>
      <c r="C25" s="616"/>
      <c r="D25" s="537" t="s">
        <v>220</v>
      </c>
      <c r="E25" s="185">
        <v>16563</v>
      </c>
      <c r="F25" s="196">
        <v>12908</v>
      </c>
      <c r="G25" s="196">
        <v>12426</v>
      </c>
      <c r="H25" s="196">
        <v>11349</v>
      </c>
      <c r="I25" s="196">
        <v>11104</v>
      </c>
      <c r="J25" s="196">
        <v>9762</v>
      </c>
      <c r="K25" s="196">
        <v>10804</v>
      </c>
      <c r="L25" s="196">
        <v>10087</v>
      </c>
      <c r="M25" s="196">
        <v>12209</v>
      </c>
      <c r="N25" s="196">
        <v>13165</v>
      </c>
      <c r="O25" s="196">
        <v>11703</v>
      </c>
      <c r="P25" s="196">
        <v>12690</v>
      </c>
      <c r="Q25" s="196">
        <v>14328</v>
      </c>
      <c r="R25" s="617"/>
      <c r="S25" s="614"/>
      <c r="U25" s="623"/>
      <c r="V25" s="623"/>
      <c r="W25" s="623"/>
      <c r="X25" s="623"/>
      <c r="Y25" s="623"/>
      <c r="Z25" s="623"/>
      <c r="AA25" s="623"/>
      <c r="AB25" s="623"/>
      <c r="AC25" s="623"/>
      <c r="AD25" s="623"/>
    </row>
    <row r="26" spans="1:35" s="607" customFormat="1" ht="11.25" customHeight="1">
      <c r="A26" s="614"/>
      <c r="B26" s="625"/>
      <c r="C26" s="616"/>
      <c r="D26" s="537" t="s">
        <v>168</v>
      </c>
      <c r="E26" s="185">
        <v>44003</v>
      </c>
      <c r="F26" s="196">
        <v>34363</v>
      </c>
      <c r="G26" s="196">
        <v>33028</v>
      </c>
      <c r="H26" s="196">
        <v>32351</v>
      </c>
      <c r="I26" s="196">
        <v>30039</v>
      </c>
      <c r="J26" s="196">
        <v>32086</v>
      </c>
      <c r="K26" s="196">
        <v>34692</v>
      </c>
      <c r="L26" s="196">
        <v>32217</v>
      </c>
      <c r="M26" s="196">
        <v>47287</v>
      </c>
      <c r="N26" s="196">
        <v>43522</v>
      </c>
      <c r="O26" s="196">
        <v>39726</v>
      </c>
      <c r="P26" s="196">
        <v>34866</v>
      </c>
      <c r="Q26" s="196">
        <v>42002</v>
      </c>
      <c r="R26" s="617"/>
      <c r="S26" s="614"/>
      <c r="U26" s="623"/>
      <c r="V26" s="623"/>
      <c r="W26" s="623"/>
      <c r="X26" s="623"/>
      <c r="Y26" s="623"/>
      <c r="Z26" s="623"/>
      <c r="AA26" s="623"/>
      <c r="AB26" s="623"/>
      <c r="AC26" s="623"/>
      <c r="AD26" s="623"/>
    </row>
    <row r="27" spans="1:35" s="607" customFormat="1" ht="11.25" customHeight="1">
      <c r="A27" s="614"/>
      <c r="B27" s="625"/>
      <c r="C27" s="616"/>
      <c r="D27" s="537" t="s">
        <v>221</v>
      </c>
      <c r="E27" s="185">
        <v>150</v>
      </c>
      <c r="F27" s="196">
        <v>152</v>
      </c>
      <c r="G27" s="196">
        <v>137</v>
      </c>
      <c r="H27" s="196">
        <v>142</v>
      </c>
      <c r="I27" s="196">
        <v>148</v>
      </c>
      <c r="J27" s="196">
        <v>107</v>
      </c>
      <c r="K27" s="196">
        <v>174</v>
      </c>
      <c r="L27" s="196">
        <v>189</v>
      </c>
      <c r="M27" s="196">
        <v>301</v>
      </c>
      <c r="N27" s="196">
        <v>273</v>
      </c>
      <c r="O27" s="196">
        <v>222</v>
      </c>
      <c r="P27" s="196">
        <v>197</v>
      </c>
      <c r="Q27" s="196">
        <v>251</v>
      </c>
      <c r="R27" s="617"/>
      <c r="S27" s="614"/>
      <c r="U27" s="623"/>
      <c r="V27" s="623"/>
      <c r="W27" s="623"/>
      <c r="X27" s="623"/>
      <c r="Y27" s="623"/>
      <c r="Z27" s="623"/>
      <c r="AA27" s="623"/>
      <c r="AB27" s="623"/>
      <c r="AC27" s="623"/>
      <c r="AD27" s="623"/>
    </row>
    <row r="28" spans="1:35" ht="10.5" customHeight="1" thickBot="1">
      <c r="A28" s="4"/>
      <c r="B28" s="271"/>
      <c r="C28" s="626"/>
      <c r="D28" s="18"/>
      <c r="E28" s="692"/>
      <c r="F28" s="692"/>
      <c r="G28" s="692"/>
      <c r="H28" s="692"/>
      <c r="I28" s="692"/>
      <c r="J28" s="608"/>
      <c r="K28" s="608"/>
      <c r="L28" s="608"/>
      <c r="M28" s="608"/>
      <c r="N28" s="608"/>
      <c r="O28" s="608"/>
      <c r="P28" s="608"/>
      <c r="Q28" s="608"/>
      <c r="R28" s="696"/>
      <c r="S28" s="4"/>
      <c r="U28" s="623"/>
      <c r="V28" s="623"/>
      <c r="W28" s="623"/>
      <c r="X28" s="623"/>
      <c r="Y28" s="623"/>
      <c r="Z28" s="623"/>
      <c r="AA28" s="623"/>
      <c r="AB28" s="623"/>
      <c r="AC28" s="623"/>
      <c r="AD28" s="623"/>
    </row>
    <row r="29" spans="1:35" ht="13.5" customHeight="1" thickBot="1">
      <c r="A29" s="4"/>
      <c r="B29" s="271"/>
      <c r="C29" s="455" t="s">
        <v>222</v>
      </c>
      <c r="D29" s="610"/>
      <c r="E29" s="628"/>
      <c r="F29" s="628"/>
      <c r="G29" s="628"/>
      <c r="H29" s="628"/>
      <c r="I29" s="628"/>
      <c r="J29" s="628"/>
      <c r="K29" s="628"/>
      <c r="L29" s="628"/>
      <c r="M29" s="628"/>
      <c r="N29" s="628"/>
      <c r="O29" s="628"/>
      <c r="P29" s="628"/>
      <c r="Q29" s="629"/>
      <c r="R29" s="696"/>
      <c r="S29" s="4"/>
      <c r="U29" s="623"/>
      <c r="V29" s="623"/>
      <c r="W29" s="623"/>
      <c r="X29" s="623"/>
      <c r="Y29" s="623"/>
      <c r="Z29" s="623"/>
      <c r="AA29" s="623"/>
      <c r="AB29" s="623"/>
      <c r="AC29" s="623"/>
      <c r="AD29" s="623"/>
    </row>
    <row r="30" spans="1:35" ht="9.75" customHeight="1">
      <c r="A30" s="4"/>
      <c r="B30" s="271"/>
      <c r="C30" s="695" t="s">
        <v>78</v>
      </c>
      <c r="D30" s="18"/>
      <c r="E30" s="627"/>
      <c r="F30" s="627"/>
      <c r="G30" s="627"/>
      <c r="H30" s="627"/>
      <c r="I30" s="627"/>
      <c r="J30" s="627"/>
      <c r="K30" s="627"/>
      <c r="L30" s="627"/>
      <c r="M30" s="627"/>
      <c r="N30" s="627"/>
      <c r="O30" s="627"/>
      <c r="P30" s="627"/>
      <c r="Q30" s="630"/>
      <c r="R30" s="696"/>
      <c r="S30" s="4"/>
      <c r="U30" s="623"/>
      <c r="V30" s="623"/>
      <c r="W30" s="623"/>
      <c r="X30" s="623"/>
      <c r="Y30" s="623"/>
      <c r="Z30" s="623"/>
      <c r="AA30" s="623"/>
      <c r="AB30" s="623"/>
      <c r="AC30" s="623"/>
      <c r="AD30" s="623"/>
    </row>
    <row r="31" spans="1:35" ht="15" customHeight="1">
      <c r="A31" s="4"/>
      <c r="B31" s="271"/>
      <c r="C31" s="1579" t="s">
        <v>68</v>
      </c>
      <c r="D31" s="1579"/>
      <c r="E31" s="612">
        <v>14359</v>
      </c>
      <c r="F31" s="613">
        <v>13477</v>
      </c>
      <c r="G31" s="613">
        <v>15215</v>
      </c>
      <c r="H31" s="613">
        <v>14123</v>
      </c>
      <c r="I31" s="613">
        <v>15643</v>
      </c>
      <c r="J31" s="613">
        <v>13658</v>
      </c>
      <c r="K31" s="613">
        <v>14048</v>
      </c>
      <c r="L31" s="613">
        <v>10402</v>
      </c>
      <c r="M31" s="613">
        <v>16319</v>
      </c>
      <c r="N31" s="613">
        <v>15261</v>
      </c>
      <c r="O31" s="613">
        <v>12642</v>
      </c>
      <c r="P31" s="613">
        <v>10614</v>
      </c>
      <c r="Q31" s="613">
        <v>15839</v>
      </c>
      <c r="R31" s="696"/>
      <c r="S31" s="4"/>
      <c r="V31" s="623"/>
    </row>
    <row r="32" spans="1:35" ht="12" customHeight="1">
      <c r="A32" s="4"/>
      <c r="B32" s="271"/>
      <c r="C32" s="542"/>
      <c r="D32" s="531" t="s">
        <v>192</v>
      </c>
      <c r="E32" s="185">
        <v>5947</v>
      </c>
      <c r="F32" s="196">
        <v>5902</v>
      </c>
      <c r="G32" s="196">
        <v>5697</v>
      </c>
      <c r="H32" s="196">
        <v>5096</v>
      </c>
      <c r="I32" s="196">
        <v>5873</v>
      </c>
      <c r="J32" s="196">
        <v>5068</v>
      </c>
      <c r="K32" s="196">
        <v>5277</v>
      </c>
      <c r="L32" s="196">
        <v>3188</v>
      </c>
      <c r="M32" s="196">
        <v>6752</v>
      </c>
      <c r="N32" s="196">
        <v>5989</v>
      </c>
      <c r="O32" s="196">
        <v>5235</v>
      </c>
      <c r="P32" s="196">
        <v>4179</v>
      </c>
      <c r="Q32" s="196">
        <v>5986</v>
      </c>
      <c r="R32" s="696"/>
      <c r="S32" s="4"/>
      <c r="V32" s="623"/>
    </row>
    <row r="33" spans="1:22" ht="12" customHeight="1">
      <c r="A33" s="4"/>
      <c r="B33" s="271"/>
      <c r="C33" s="542"/>
      <c r="D33" s="531" t="s">
        <v>193</v>
      </c>
      <c r="E33" s="185">
        <v>4581</v>
      </c>
      <c r="F33" s="196">
        <v>3537</v>
      </c>
      <c r="G33" s="196">
        <v>4380</v>
      </c>
      <c r="H33" s="196">
        <v>3914</v>
      </c>
      <c r="I33" s="196">
        <v>4327</v>
      </c>
      <c r="J33" s="196">
        <v>4070</v>
      </c>
      <c r="K33" s="196">
        <v>4344</v>
      </c>
      <c r="L33" s="196">
        <v>3766</v>
      </c>
      <c r="M33" s="196">
        <v>5039</v>
      </c>
      <c r="N33" s="196">
        <v>4567</v>
      </c>
      <c r="O33" s="196">
        <v>3570</v>
      </c>
      <c r="P33" s="196">
        <v>2944</v>
      </c>
      <c r="Q33" s="196">
        <v>5257</v>
      </c>
      <c r="R33" s="696"/>
      <c r="S33" s="4"/>
      <c r="V33" s="623"/>
    </row>
    <row r="34" spans="1:22" ht="12" customHeight="1">
      <c r="A34" s="4"/>
      <c r="B34" s="271"/>
      <c r="C34" s="542"/>
      <c r="D34" s="531" t="s">
        <v>59</v>
      </c>
      <c r="E34" s="185">
        <v>2074</v>
      </c>
      <c r="F34" s="196">
        <v>1774</v>
      </c>
      <c r="G34" s="196">
        <v>2173</v>
      </c>
      <c r="H34" s="196">
        <v>1934</v>
      </c>
      <c r="I34" s="196">
        <v>2122</v>
      </c>
      <c r="J34" s="196">
        <v>1832</v>
      </c>
      <c r="K34" s="196">
        <v>2141</v>
      </c>
      <c r="L34" s="196">
        <v>1635</v>
      </c>
      <c r="M34" s="196">
        <v>2415</v>
      </c>
      <c r="N34" s="196">
        <v>2273</v>
      </c>
      <c r="O34" s="196">
        <v>1857</v>
      </c>
      <c r="P34" s="196">
        <v>1850</v>
      </c>
      <c r="Q34" s="196">
        <v>2275</v>
      </c>
      <c r="R34" s="696"/>
      <c r="S34" s="4"/>
      <c r="V34" s="623"/>
    </row>
    <row r="35" spans="1:22" ht="12" customHeight="1">
      <c r="A35" s="4"/>
      <c r="B35" s="271"/>
      <c r="C35" s="542"/>
      <c r="D35" s="531" t="s">
        <v>195</v>
      </c>
      <c r="E35" s="185">
        <v>1035</v>
      </c>
      <c r="F35" s="196">
        <v>1232</v>
      </c>
      <c r="G35" s="196">
        <v>1426</v>
      </c>
      <c r="H35" s="196">
        <v>1255</v>
      </c>
      <c r="I35" s="196">
        <v>1481</v>
      </c>
      <c r="J35" s="196">
        <v>1310</v>
      </c>
      <c r="K35" s="196">
        <v>1182</v>
      </c>
      <c r="L35" s="196">
        <v>1153</v>
      </c>
      <c r="M35" s="196">
        <v>1345</v>
      </c>
      <c r="N35" s="196">
        <v>1492</v>
      </c>
      <c r="O35" s="196">
        <v>1246</v>
      </c>
      <c r="P35" s="196">
        <v>1035</v>
      </c>
      <c r="Q35" s="196">
        <v>1435</v>
      </c>
      <c r="R35" s="696"/>
      <c r="S35" s="4"/>
      <c r="V35" s="623"/>
    </row>
    <row r="36" spans="1:22" ht="12" customHeight="1">
      <c r="A36" s="4"/>
      <c r="B36" s="271"/>
      <c r="C36" s="542"/>
      <c r="D36" s="531" t="s">
        <v>196</v>
      </c>
      <c r="E36" s="185">
        <v>509</v>
      </c>
      <c r="F36" s="196">
        <v>719</v>
      </c>
      <c r="G36" s="196">
        <v>1261</v>
      </c>
      <c r="H36" s="196">
        <v>1632</v>
      </c>
      <c r="I36" s="196">
        <v>1452</v>
      </c>
      <c r="J36" s="196">
        <v>1050</v>
      </c>
      <c r="K36" s="196">
        <v>778</v>
      </c>
      <c r="L36" s="196">
        <v>438</v>
      </c>
      <c r="M36" s="196">
        <v>477</v>
      </c>
      <c r="N36" s="196">
        <v>546</v>
      </c>
      <c r="O36" s="196">
        <v>405</v>
      </c>
      <c r="P36" s="196">
        <v>402</v>
      </c>
      <c r="Q36" s="196">
        <v>547</v>
      </c>
      <c r="R36" s="696"/>
      <c r="S36" s="4"/>
      <c r="V36" s="623"/>
    </row>
    <row r="37" spans="1:22" ht="12" customHeight="1">
      <c r="A37" s="4"/>
      <c r="B37" s="271"/>
      <c r="C37" s="542"/>
      <c r="D37" s="531" t="s">
        <v>132</v>
      </c>
      <c r="E37" s="185">
        <v>71</v>
      </c>
      <c r="F37" s="196">
        <v>123</v>
      </c>
      <c r="G37" s="196">
        <v>95</v>
      </c>
      <c r="H37" s="196">
        <v>133</v>
      </c>
      <c r="I37" s="196">
        <v>167</v>
      </c>
      <c r="J37" s="196">
        <v>126</v>
      </c>
      <c r="K37" s="196">
        <v>163</v>
      </c>
      <c r="L37" s="196">
        <v>90</v>
      </c>
      <c r="M37" s="196">
        <v>157</v>
      </c>
      <c r="N37" s="196">
        <v>163</v>
      </c>
      <c r="O37" s="196">
        <v>137</v>
      </c>
      <c r="P37" s="196">
        <v>78</v>
      </c>
      <c r="Q37" s="196">
        <v>123</v>
      </c>
      <c r="R37" s="696"/>
      <c r="S37" s="4"/>
      <c r="V37" s="623"/>
    </row>
    <row r="38" spans="1:22" ht="12" customHeight="1">
      <c r="A38" s="4"/>
      <c r="B38" s="271"/>
      <c r="C38" s="542"/>
      <c r="D38" s="531" t="s">
        <v>133</v>
      </c>
      <c r="E38" s="185">
        <v>142</v>
      </c>
      <c r="F38" s="196">
        <v>190</v>
      </c>
      <c r="G38" s="196">
        <v>183</v>
      </c>
      <c r="H38" s="196">
        <v>159</v>
      </c>
      <c r="I38" s="196">
        <v>221</v>
      </c>
      <c r="J38" s="196">
        <v>202</v>
      </c>
      <c r="K38" s="196">
        <v>163</v>
      </c>
      <c r="L38" s="196">
        <v>132</v>
      </c>
      <c r="M38" s="196">
        <v>134</v>
      </c>
      <c r="N38" s="196">
        <v>231</v>
      </c>
      <c r="O38" s="196">
        <v>192</v>
      </c>
      <c r="P38" s="196">
        <v>126</v>
      </c>
      <c r="Q38" s="196">
        <v>216</v>
      </c>
      <c r="R38" s="696"/>
      <c r="S38" s="4"/>
      <c r="V38" s="623"/>
    </row>
    <row r="39" spans="1:22" ht="15" customHeight="1">
      <c r="A39" s="4"/>
      <c r="B39" s="271"/>
      <c r="C39" s="542"/>
      <c r="D39" s="537" t="s">
        <v>364</v>
      </c>
      <c r="E39" s="196">
        <v>545</v>
      </c>
      <c r="F39" s="196">
        <v>487</v>
      </c>
      <c r="G39" s="196">
        <v>999</v>
      </c>
      <c r="H39" s="196">
        <v>883</v>
      </c>
      <c r="I39" s="196">
        <v>868</v>
      </c>
      <c r="J39" s="196">
        <v>547</v>
      </c>
      <c r="K39" s="196">
        <v>553</v>
      </c>
      <c r="L39" s="196">
        <v>647</v>
      </c>
      <c r="M39" s="196">
        <v>654</v>
      </c>
      <c r="N39" s="196">
        <v>626</v>
      </c>
      <c r="O39" s="196">
        <v>635</v>
      </c>
      <c r="P39" s="196">
        <v>612</v>
      </c>
      <c r="Q39" s="196">
        <v>908</v>
      </c>
      <c r="R39" s="696"/>
      <c r="S39" s="4"/>
      <c r="V39" s="623"/>
    </row>
    <row r="40" spans="1:22" ht="12" customHeight="1">
      <c r="A40" s="4"/>
      <c r="B40" s="271"/>
      <c r="C40" s="542"/>
      <c r="D40" s="537" t="s">
        <v>220</v>
      </c>
      <c r="E40" s="196">
        <v>4008</v>
      </c>
      <c r="F40" s="196">
        <v>3891</v>
      </c>
      <c r="G40" s="196">
        <v>4585</v>
      </c>
      <c r="H40" s="196">
        <v>3939</v>
      </c>
      <c r="I40" s="196">
        <v>4814</v>
      </c>
      <c r="J40" s="196">
        <v>4033</v>
      </c>
      <c r="K40" s="196">
        <v>4240</v>
      </c>
      <c r="L40" s="196">
        <v>2570</v>
      </c>
      <c r="M40" s="196">
        <v>4742</v>
      </c>
      <c r="N40" s="196">
        <v>4451</v>
      </c>
      <c r="O40" s="196">
        <v>3486</v>
      </c>
      <c r="P40" s="196">
        <v>2830</v>
      </c>
      <c r="Q40" s="196">
        <v>4260</v>
      </c>
      <c r="R40" s="696"/>
      <c r="S40" s="4"/>
      <c r="V40" s="623"/>
    </row>
    <row r="41" spans="1:22" ht="12" customHeight="1">
      <c r="A41" s="4"/>
      <c r="B41" s="271"/>
      <c r="C41" s="542"/>
      <c r="D41" s="537" t="s">
        <v>168</v>
      </c>
      <c r="E41" s="196">
        <v>9806</v>
      </c>
      <c r="F41" s="196">
        <v>9099</v>
      </c>
      <c r="G41" s="196">
        <v>9631</v>
      </c>
      <c r="H41" s="196">
        <v>9299</v>
      </c>
      <c r="I41" s="196">
        <v>9961</v>
      </c>
      <c r="J41" s="196">
        <v>9078</v>
      </c>
      <c r="K41" s="196">
        <v>9255</v>
      </c>
      <c r="L41" s="196">
        <v>7184</v>
      </c>
      <c r="M41" s="196">
        <v>10901</v>
      </c>
      <c r="N41" s="196">
        <v>10184</v>
      </c>
      <c r="O41" s="196">
        <v>8521</v>
      </c>
      <c r="P41" s="196">
        <v>7172</v>
      </c>
      <c r="Q41" s="196">
        <v>10670</v>
      </c>
      <c r="R41" s="696"/>
      <c r="S41" s="4"/>
      <c r="V41" s="623"/>
    </row>
    <row r="42" spans="1:22" ht="11.25" customHeight="1">
      <c r="A42" s="4"/>
      <c r="B42" s="271"/>
      <c r="C42" s="542"/>
      <c r="D42" s="537" t="s">
        <v>221</v>
      </c>
      <c r="E42" s="878">
        <v>0</v>
      </c>
      <c r="F42" s="877">
        <v>0</v>
      </c>
      <c r="G42" s="877">
        <v>0</v>
      </c>
      <c r="H42" s="877">
        <v>2</v>
      </c>
      <c r="I42" s="877">
        <v>0</v>
      </c>
      <c r="J42" s="877">
        <v>0</v>
      </c>
      <c r="K42" s="877">
        <v>0</v>
      </c>
      <c r="L42" s="877">
        <v>1</v>
      </c>
      <c r="M42" s="877">
        <v>22</v>
      </c>
      <c r="N42" s="877">
        <v>0</v>
      </c>
      <c r="O42" s="877">
        <v>0</v>
      </c>
      <c r="P42" s="877">
        <v>0</v>
      </c>
      <c r="Q42" s="877">
        <v>1</v>
      </c>
      <c r="R42" s="696"/>
      <c r="S42" s="4"/>
      <c r="V42" s="623"/>
    </row>
    <row r="43" spans="1:22" ht="15" customHeight="1">
      <c r="A43" s="4"/>
      <c r="B43" s="271"/>
      <c r="C43" s="694" t="s">
        <v>309</v>
      </c>
      <c r="D43" s="694"/>
      <c r="E43" s="185"/>
      <c r="F43" s="185"/>
      <c r="G43" s="196"/>
      <c r="H43" s="196"/>
      <c r="I43" s="196"/>
      <c r="J43" s="196"/>
      <c r="K43" s="196"/>
      <c r="L43" s="196"/>
      <c r="M43" s="196"/>
      <c r="N43" s="196"/>
      <c r="O43" s="196"/>
      <c r="P43" s="196"/>
      <c r="Q43" s="196"/>
      <c r="R43" s="696"/>
      <c r="S43" s="4"/>
      <c r="V43" s="623"/>
    </row>
    <row r="44" spans="1:22" ht="12" customHeight="1">
      <c r="A44" s="4"/>
      <c r="B44" s="271"/>
      <c r="C44" s="542"/>
      <c r="D44" s="823" t="s">
        <v>635</v>
      </c>
      <c r="E44" s="196">
        <v>1585</v>
      </c>
      <c r="F44" s="196">
        <v>949</v>
      </c>
      <c r="G44" s="196">
        <v>1399</v>
      </c>
      <c r="H44" s="196">
        <v>1338</v>
      </c>
      <c r="I44" s="196">
        <v>1236</v>
      </c>
      <c r="J44" s="196">
        <v>1217</v>
      </c>
      <c r="K44" s="196">
        <v>1176</v>
      </c>
      <c r="L44" s="196">
        <v>1643</v>
      </c>
      <c r="M44" s="196">
        <v>1411</v>
      </c>
      <c r="N44" s="196">
        <v>1356</v>
      </c>
      <c r="O44" s="196">
        <v>1104</v>
      </c>
      <c r="P44" s="196">
        <v>779</v>
      </c>
      <c r="Q44" s="196">
        <v>1552</v>
      </c>
      <c r="R44" s="696"/>
      <c r="S44" s="4"/>
      <c r="V44" s="623"/>
    </row>
    <row r="45" spans="1:22" ht="12" customHeight="1">
      <c r="A45" s="4"/>
      <c r="B45" s="271"/>
      <c r="C45" s="542"/>
      <c r="D45" s="823" t="s">
        <v>639</v>
      </c>
      <c r="E45" s="196">
        <v>1578</v>
      </c>
      <c r="F45" s="196">
        <v>1198</v>
      </c>
      <c r="G45" s="196">
        <v>1291</v>
      </c>
      <c r="H45" s="196">
        <v>1071</v>
      </c>
      <c r="I45" s="196">
        <v>1212</v>
      </c>
      <c r="J45" s="196">
        <v>904</v>
      </c>
      <c r="K45" s="196">
        <v>787</v>
      </c>
      <c r="L45" s="196">
        <v>637</v>
      </c>
      <c r="M45" s="196">
        <v>1348</v>
      </c>
      <c r="N45" s="196">
        <v>1078</v>
      </c>
      <c r="O45" s="196">
        <v>918</v>
      </c>
      <c r="P45" s="196">
        <v>632</v>
      </c>
      <c r="Q45" s="196">
        <v>1350</v>
      </c>
      <c r="R45" s="696"/>
      <c r="S45" s="4"/>
      <c r="V45" s="623"/>
    </row>
    <row r="46" spans="1:22" ht="12" customHeight="1">
      <c r="A46" s="4"/>
      <c r="B46" s="271"/>
      <c r="C46" s="542"/>
      <c r="D46" s="823" t="s">
        <v>638</v>
      </c>
      <c r="E46" s="196">
        <v>1236</v>
      </c>
      <c r="F46" s="196">
        <v>999</v>
      </c>
      <c r="G46" s="196">
        <v>1310</v>
      </c>
      <c r="H46" s="196">
        <v>1619</v>
      </c>
      <c r="I46" s="196">
        <v>1882</v>
      </c>
      <c r="J46" s="196">
        <v>1509</v>
      </c>
      <c r="K46" s="196">
        <v>1447</v>
      </c>
      <c r="L46" s="196">
        <v>826</v>
      </c>
      <c r="M46" s="196">
        <v>1287</v>
      </c>
      <c r="N46" s="196">
        <v>1374</v>
      </c>
      <c r="O46" s="196">
        <v>1039</v>
      </c>
      <c r="P46" s="196">
        <v>1008</v>
      </c>
      <c r="Q46" s="196">
        <v>1197</v>
      </c>
      <c r="R46" s="696"/>
      <c r="S46" s="4"/>
      <c r="V46" s="623"/>
    </row>
    <row r="47" spans="1:22" ht="12" customHeight="1">
      <c r="A47" s="4"/>
      <c r="B47" s="271"/>
      <c r="C47" s="542"/>
      <c r="D47" s="823" t="s">
        <v>634</v>
      </c>
      <c r="E47" s="196">
        <v>908</v>
      </c>
      <c r="F47" s="196">
        <v>2386</v>
      </c>
      <c r="G47" s="196">
        <v>1335</v>
      </c>
      <c r="H47" s="196">
        <v>1108</v>
      </c>
      <c r="I47" s="196">
        <v>1175</v>
      </c>
      <c r="J47" s="196">
        <v>1208</v>
      </c>
      <c r="K47" s="196">
        <v>1171</v>
      </c>
      <c r="L47" s="196">
        <v>743</v>
      </c>
      <c r="M47" s="196">
        <v>1143</v>
      </c>
      <c r="N47" s="196">
        <v>1270</v>
      </c>
      <c r="O47" s="196">
        <v>1081</v>
      </c>
      <c r="P47" s="196">
        <v>781</v>
      </c>
      <c r="Q47" s="196">
        <v>1079</v>
      </c>
      <c r="R47" s="696"/>
      <c r="S47" s="4"/>
      <c r="V47" s="623"/>
    </row>
    <row r="48" spans="1:22" ht="12" customHeight="1">
      <c r="A48" s="4"/>
      <c r="B48" s="271"/>
      <c r="C48" s="542"/>
      <c r="D48" s="823" t="s">
        <v>640</v>
      </c>
      <c r="E48" s="196">
        <v>400</v>
      </c>
      <c r="F48" s="196">
        <v>559</v>
      </c>
      <c r="G48" s="196">
        <v>744</v>
      </c>
      <c r="H48" s="196">
        <v>553</v>
      </c>
      <c r="I48" s="196">
        <v>671</v>
      </c>
      <c r="J48" s="196">
        <v>641</v>
      </c>
      <c r="K48" s="196">
        <v>682</v>
      </c>
      <c r="L48" s="196">
        <v>474</v>
      </c>
      <c r="M48" s="196">
        <v>640</v>
      </c>
      <c r="N48" s="196">
        <v>860</v>
      </c>
      <c r="O48" s="196">
        <v>628</v>
      </c>
      <c r="P48" s="196">
        <v>598</v>
      </c>
      <c r="Q48" s="196">
        <v>885</v>
      </c>
      <c r="R48" s="696"/>
      <c r="S48" s="4"/>
      <c r="V48" s="623"/>
    </row>
    <row r="49" spans="1:22" ht="15" customHeight="1">
      <c r="A49" s="4"/>
      <c r="B49" s="271"/>
      <c r="C49" s="1579" t="s">
        <v>223</v>
      </c>
      <c r="D49" s="1579"/>
      <c r="E49" s="540">
        <f t="shared" ref="E49:P49" si="0">+E31/E8*100</f>
        <v>19.347058665013879</v>
      </c>
      <c r="F49" s="540">
        <f t="shared" si="0"/>
        <v>22.922796931607504</v>
      </c>
      <c r="G49" s="540">
        <f t="shared" si="0"/>
        <v>27.135723203138934</v>
      </c>
      <c r="H49" s="540">
        <f t="shared" si="0"/>
        <v>26.844196080667544</v>
      </c>
      <c r="I49" s="540">
        <f t="shared" si="0"/>
        <v>31.472949318954591</v>
      </c>
      <c r="J49" s="540">
        <f t="shared" si="0"/>
        <v>27.011312396171189</v>
      </c>
      <c r="K49" s="540">
        <f t="shared" si="0"/>
        <v>24.413471898786973</v>
      </c>
      <c r="L49" s="540">
        <f t="shared" si="0"/>
        <v>19.123432731551272</v>
      </c>
      <c r="M49" s="540">
        <f t="shared" si="0"/>
        <v>21.27640156453716</v>
      </c>
      <c r="N49" s="540">
        <f t="shared" si="0"/>
        <v>20.798637137989779</v>
      </c>
      <c r="O49" s="540">
        <f t="shared" si="0"/>
        <v>20.134420589921643</v>
      </c>
      <c r="P49" s="540">
        <f t="shared" si="0"/>
        <v>18.736760344584098</v>
      </c>
      <c r="Q49" s="540">
        <f>+Q31/Q8*100</f>
        <v>22.994730041666063</v>
      </c>
      <c r="R49" s="696"/>
      <c r="S49" s="4"/>
      <c r="V49" s="623"/>
    </row>
    <row r="50" spans="1:22" ht="11.25" customHeight="1" thickBot="1">
      <c r="A50" s="4"/>
      <c r="B50" s="271"/>
      <c r="C50" s="631"/>
      <c r="D50" s="696"/>
      <c r="E50" s="692"/>
      <c r="F50" s="692"/>
      <c r="G50" s="692"/>
      <c r="H50" s="692"/>
      <c r="I50" s="692"/>
      <c r="J50" s="692"/>
      <c r="K50" s="692"/>
      <c r="L50" s="692"/>
      <c r="M50" s="692"/>
      <c r="N50" s="692"/>
      <c r="O50" s="692"/>
      <c r="P50" s="692"/>
      <c r="Q50" s="608"/>
      <c r="R50" s="696"/>
      <c r="S50" s="4"/>
      <c r="V50" s="623"/>
    </row>
    <row r="51" spans="1:22" s="12" customFormat="1" ht="13.5" customHeight="1" thickBot="1">
      <c r="A51" s="11"/>
      <c r="B51" s="270"/>
      <c r="C51" s="455" t="s">
        <v>224</v>
      </c>
      <c r="D51" s="610"/>
      <c r="E51" s="628"/>
      <c r="F51" s="628"/>
      <c r="G51" s="628"/>
      <c r="H51" s="628"/>
      <c r="I51" s="628"/>
      <c r="J51" s="628"/>
      <c r="K51" s="628"/>
      <c r="L51" s="628"/>
      <c r="M51" s="628"/>
      <c r="N51" s="628"/>
      <c r="O51" s="628"/>
      <c r="P51" s="628"/>
      <c r="Q51" s="629"/>
      <c r="R51" s="696"/>
      <c r="S51" s="11"/>
      <c r="T51" s="125"/>
      <c r="U51" s="125"/>
      <c r="V51" s="623"/>
    </row>
    <row r="52" spans="1:22" ht="9.75" customHeight="1">
      <c r="A52" s="4"/>
      <c r="B52" s="271"/>
      <c r="C52" s="695" t="s">
        <v>78</v>
      </c>
      <c r="D52" s="632"/>
      <c r="E52" s="627"/>
      <c r="F52" s="627"/>
      <c r="G52" s="627"/>
      <c r="H52" s="627"/>
      <c r="I52" s="627"/>
      <c r="J52" s="627"/>
      <c r="K52" s="627"/>
      <c r="L52" s="627"/>
      <c r="M52" s="627"/>
      <c r="N52" s="627"/>
      <c r="O52" s="627"/>
      <c r="P52" s="627"/>
      <c r="Q52" s="630"/>
      <c r="R52" s="696"/>
      <c r="S52" s="4"/>
      <c r="V52" s="623"/>
    </row>
    <row r="53" spans="1:22" ht="15" customHeight="1">
      <c r="A53" s="4"/>
      <c r="B53" s="271"/>
      <c r="C53" s="1579" t="s">
        <v>68</v>
      </c>
      <c r="D53" s="1579"/>
      <c r="E53" s="612">
        <v>9415</v>
      </c>
      <c r="F53" s="613">
        <v>7426</v>
      </c>
      <c r="G53" s="613">
        <v>8692</v>
      </c>
      <c r="H53" s="613">
        <v>9457</v>
      </c>
      <c r="I53" s="613">
        <v>9704</v>
      </c>
      <c r="J53" s="613">
        <v>8675</v>
      </c>
      <c r="K53" s="613">
        <v>8783</v>
      </c>
      <c r="L53" s="613">
        <v>6931</v>
      </c>
      <c r="M53" s="613">
        <v>9706</v>
      </c>
      <c r="N53" s="613">
        <v>10408</v>
      </c>
      <c r="O53" s="613">
        <v>9294</v>
      </c>
      <c r="P53" s="613">
        <v>7026</v>
      </c>
      <c r="Q53" s="613">
        <v>10703</v>
      </c>
      <c r="R53" s="696"/>
      <c r="S53" s="4"/>
      <c r="V53" s="623"/>
    </row>
    <row r="54" spans="1:22" ht="11.25" customHeight="1">
      <c r="A54" s="4"/>
      <c r="B54" s="271"/>
      <c r="C54" s="542"/>
      <c r="D54" s="126" t="s">
        <v>364</v>
      </c>
      <c r="E54" s="186">
        <v>299</v>
      </c>
      <c r="F54" s="215">
        <v>271</v>
      </c>
      <c r="G54" s="215">
        <v>438</v>
      </c>
      <c r="H54" s="215">
        <v>924</v>
      </c>
      <c r="I54" s="196">
        <v>621</v>
      </c>
      <c r="J54" s="196">
        <v>384</v>
      </c>
      <c r="K54" s="196">
        <v>328</v>
      </c>
      <c r="L54" s="196">
        <v>406</v>
      </c>
      <c r="M54" s="196">
        <v>388</v>
      </c>
      <c r="N54" s="196">
        <v>411</v>
      </c>
      <c r="O54" s="196">
        <v>483</v>
      </c>
      <c r="P54" s="196">
        <v>246</v>
      </c>
      <c r="Q54" s="196">
        <v>350</v>
      </c>
      <c r="R54" s="696"/>
      <c r="S54" s="4"/>
      <c r="V54" s="623"/>
    </row>
    <row r="55" spans="1:22" ht="11.25" customHeight="1">
      <c r="A55" s="4"/>
      <c r="B55" s="271"/>
      <c r="C55" s="542"/>
      <c r="D55" s="126" t="s">
        <v>220</v>
      </c>
      <c r="E55" s="186">
        <v>2409</v>
      </c>
      <c r="F55" s="215">
        <v>2326</v>
      </c>
      <c r="G55" s="215">
        <v>2646</v>
      </c>
      <c r="H55" s="215">
        <v>2490</v>
      </c>
      <c r="I55" s="196">
        <v>2828</v>
      </c>
      <c r="J55" s="196">
        <v>2392</v>
      </c>
      <c r="K55" s="196">
        <v>2346</v>
      </c>
      <c r="L55" s="196">
        <v>1558</v>
      </c>
      <c r="M55" s="196">
        <v>2412</v>
      </c>
      <c r="N55" s="196">
        <v>3011</v>
      </c>
      <c r="O55" s="196">
        <v>2560</v>
      </c>
      <c r="P55" s="196">
        <v>1815</v>
      </c>
      <c r="Q55" s="196">
        <v>2630</v>
      </c>
      <c r="R55" s="696"/>
      <c r="S55" s="4"/>
      <c r="V55" s="623"/>
    </row>
    <row r="56" spans="1:22" ht="11.25" customHeight="1">
      <c r="A56" s="4"/>
      <c r="B56" s="271"/>
      <c r="C56" s="542"/>
      <c r="D56" s="126" t="s">
        <v>168</v>
      </c>
      <c r="E56" s="186">
        <v>6707</v>
      </c>
      <c r="F56" s="215">
        <v>4829</v>
      </c>
      <c r="G56" s="215">
        <v>5608</v>
      </c>
      <c r="H56" s="215">
        <v>6043</v>
      </c>
      <c r="I56" s="196">
        <v>6254</v>
      </c>
      <c r="J56" s="196">
        <v>5899</v>
      </c>
      <c r="K56" s="196">
        <v>6109</v>
      </c>
      <c r="L56" s="196">
        <v>4967</v>
      </c>
      <c r="M56" s="196">
        <v>6905</v>
      </c>
      <c r="N56" s="196">
        <v>6973</v>
      </c>
      <c r="O56" s="196">
        <v>6251</v>
      </c>
      <c r="P56" s="196">
        <v>4965</v>
      </c>
      <c r="Q56" s="196">
        <v>7723</v>
      </c>
      <c r="R56" s="696"/>
      <c r="S56" s="4"/>
      <c r="V56" s="623"/>
    </row>
    <row r="57" spans="1:22" ht="11.25" customHeight="1">
      <c r="A57" s="4"/>
      <c r="B57" s="271"/>
      <c r="C57" s="542"/>
      <c r="D57" s="126" t="s">
        <v>221</v>
      </c>
      <c r="E57" s="878">
        <v>0</v>
      </c>
      <c r="F57" s="877">
        <v>0</v>
      </c>
      <c r="G57" s="877">
        <v>0</v>
      </c>
      <c r="H57" s="877">
        <v>0</v>
      </c>
      <c r="I57" s="877">
        <v>1</v>
      </c>
      <c r="J57" s="877">
        <v>0</v>
      </c>
      <c r="K57" s="877">
        <v>0</v>
      </c>
      <c r="L57" s="877">
        <v>0</v>
      </c>
      <c r="M57" s="877">
        <v>1</v>
      </c>
      <c r="N57" s="877">
        <v>13</v>
      </c>
      <c r="O57" s="877">
        <v>0</v>
      </c>
      <c r="P57" s="877">
        <v>0</v>
      </c>
      <c r="Q57" s="877">
        <v>0</v>
      </c>
      <c r="R57" s="696"/>
      <c r="S57" s="4"/>
      <c r="V57" s="623"/>
    </row>
    <row r="58" spans="1:22" ht="12.75" hidden="1" customHeight="1">
      <c r="A58" s="4"/>
      <c r="B58" s="271"/>
      <c r="C58" s="542"/>
      <c r="D58" s="248" t="s">
        <v>192</v>
      </c>
      <c r="E58" s="185">
        <v>3253</v>
      </c>
      <c r="F58" s="196">
        <v>2767</v>
      </c>
      <c r="G58" s="196">
        <v>2990</v>
      </c>
      <c r="H58" s="196">
        <v>3123</v>
      </c>
      <c r="I58" s="196">
        <v>3163</v>
      </c>
      <c r="J58" s="196">
        <v>2857</v>
      </c>
      <c r="K58" s="196">
        <v>2730</v>
      </c>
      <c r="L58" s="196">
        <v>1694</v>
      </c>
      <c r="M58" s="196">
        <v>3325</v>
      </c>
      <c r="N58" s="196">
        <v>3894</v>
      </c>
      <c r="O58" s="196">
        <v>3386</v>
      </c>
      <c r="P58" s="196">
        <v>2467</v>
      </c>
      <c r="Q58" s="196">
        <v>3723</v>
      </c>
      <c r="R58" s="696"/>
      <c r="S58" s="4"/>
      <c r="V58" s="623"/>
    </row>
    <row r="59" spans="1:22" ht="12.75" hidden="1" customHeight="1">
      <c r="A59" s="4"/>
      <c r="B59" s="271"/>
      <c r="C59" s="542"/>
      <c r="D59" s="248" t="s">
        <v>193</v>
      </c>
      <c r="E59" s="185">
        <v>3579</v>
      </c>
      <c r="F59" s="196">
        <v>2472</v>
      </c>
      <c r="G59" s="196">
        <v>2862</v>
      </c>
      <c r="H59" s="196">
        <v>2930</v>
      </c>
      <c r="I59" s="196">
        <v>3056</v>
      </c>
      <c r="J59" s="196">
        <v>2958</v>
      </c>
      <c r="K59" s="196">
        <v>3168</v>
      </c>
      <c r="L59" s="196">
        <v>3005</v>
      </c>
      <c r="M59" s="196">
        <v>3701</v>
      </c>
      <c r="N59" s="196">
        <v>3552</v>
      </c>
      <c r="O59" s="196">
        <v>2974</v>
      </c>
      <c r="P59" s="196">
        <v>2260</v>
      </c>
      <c r="Q59" s="196">
        <v>4116</v>
      </c>
      <c r="R59" s="696"/>
      <c r="S59" s="4"/>
      <c r="V59" s="623"/>
    </row>
    <row r="60" spans="1:22" ht="12.75" hidden="1" customHeight="1">
      <c r="A60" s="4"/>
      <c r="B60" s="271"/>
      <c r="C60" s="542"/>
      <c r="D60" s="248" t="s">
        <v>59</v>
      </c>
      <c r="E60" s="185">
        <v>1257</v>
      </c>
      <c r="F60" s="196">
        <v>973</v>
      </c>
      <c r="G60" s="196">
        <v>1028</v>
      </c>
      <c r="H60" s="196">
        <v>1102</v>
      </c>
      <c r="I60" s="196">
        <v>1076</v>
      </c>
      <c r="J60" s="196">
        <v>990</v>
      </c>
      <c r="K60" s="196">
        <v>1141</v>
      </c>
      <c r="L60" s="196">
        <v>902</v>
      </c>
      <c r="M60" s="196">
        <v>1252</v>
      </c>
      <c r="N60" s="196">
        <v>1440</v>
      </c>
      <c r="O60" s="196">
        <v>1388</v>
      </c>
      <c r="P60" s="196">
        <v>1231</v>
      </c>
      <c r="Q60" s="196">
        <v>1429</v>
      </c>
      <c r="R60" s="696"/>
      <c r="S60" s="4"/>
      <c r="V60" s="623"/>
    </row>
    <row r="61" spans="1:22" ht="12.75" hidden="1" customHeight="1">
      <c r="A61" s="4"/>
      <c r="B61" s="271"/>
      <c r="C61" s="542"/>
      <c r="D61" s="248" t="s">
        <v>195</v>
      </c>
      <c r="E61" s="185">
        <v>817</v>
      </c>
      <c r="F61" s="196">
        <v>676</v>
      </c>
      <c r="G61" s="196">
        <v>1000</v>
      </c>
      <c r="H61" s="196">
        <v>1006</v>
      </c>
      <c r="I61" s="196">
        <v>1041</v>
      </c>
      <c r="J61" s="196">
        <v>864</v>
      </c>
      <c r="K61" s="196">
        <v>853</v>
      </c>
      <c r="L61" s="196">
        <v>866</v>
      </c>
      <c r="M61" s="196">
        <v>940</v>
      </c>
      <c r="N61" s="196">
        <v>853</v>
      </c>
      <c r="O61" s="196">
        <v>1018</v>
      </c>
      <c r="P61" s="196">
        <v>656</v>
      </c>
      <c r="Q61" s="196">
        <v>972</v>
      </c>
      <c r="R61" s="696"/>
      <c r="S61" s="4"/>
      <c r="V61" s="623"/>
    </row>
    <row r="62" spans="1:22" ht="12.75" hidden="1" customHeight="1">
      <c r="A62" s="4"/>
      <c r="B62" s="271"/>
      <c r="C62" s="542"/>
      <c r="D62" s="248" t="s">
        <v>196</v>
      </c>
      <c r="E62" s="185">
        <v>329</v>
      </c>
      <c r="F62" s="196">
        <v>375</v>
      </c>
      <c r="G62" s="196">
        <v>658</v>
      </c>
      <c r="H62" s="196">
        <v>1101</v>
      </c>
      <c r="I62" s="196">
        <v>1107</v>
      </c>
      <c r="J62" s="196">
        <v>767</v>
      </c>
      <c r="K62" s="196">
        <v>627</v>
      </c>
      <c r="L62" s="196">
        <v>298</v>
      </c>
      <c r="M62" s="196">
        <v>285</v>
      </c>
      <c r="N62" s="196">
        <v>339</v>
      </c>
      <c r="O62" s="196">
        <v>304</v>
      </c>
      <c r="P62" s="196">
        <v>251</v>
      </c>
      <c r="Q62" s="196">
        <v>282</v>
      </c>
      <c r="R62" s="696"/>
      <c r="S62" s="4"/>
      <c r="V62" s="623"/>
    </row>
    <row r="63" spans="1:22" ht="12.75" hidden="1" customHeight="1">
      <c r="A63" s="4"/>
      <c r="B63" s="271"/>
      <c r="C63" s="542"/>
      <c r="D63" s="248" t="s">
        <v>132</v>
      </c>
      <c r="E63" s="185">
        <v>57</v>
      </c>
      <c r="F63" s="196">
        <v>55</v>
      </c>
      <c r="G63" s="196">
        <v>52</v>
      </c>
      <c r="H63" s="196">
        <v>94</v>
      </c>
      <c r="I63" s="196">
        <v>118</v>
      </c>
      <c r="J63" s="196">
        <v>113</v>
      </c>
      <c r="K63" s="196">
        <v>131</v>
      </c>
      <c r="L63" s="196">
        <v>85</v>
      </c>
      <c r="M63" s="196">
        <v>127</v>
      </c>
      <c r="N63" s="196">
        <v>117</v>
      </c>
      <c r="O63" s="196">
        <v>94</v>
      </c>
      <c r="P63" s="196">
        <v>62</v>
      </c>
      <c r="Q63" s="196">
        <v>81</v>
      </c>
      <c r="R63" s="696"/>
      <c r="S63" s="4"/>
      <c r="V63" s="623"/>
    </row>
    <row r="64" spans="1:22" ht="12.75" hidden="1" customHeight="1">
      <c r="A64" s="4"/>
      <c r="B64" s="271"/>
      <c r="C64" s="542"/>
      <c r="D64" s="248" t="s">
        <v>133</v>
      </c>
      <c r="E64" s="185">
        <v>123</v>
      </c>
      <c r="F64" s="196">
        <v>108</v>
      </c>
      <c r="G64" s="196">
        <v>102</v>
      </c>
      <c r="H64" s="196">
        <v>102</v>
      </c>
      <c r="I64" s="196">
        <v>143</v>
      </c>
      <c r="J64" s="196">
        <v>126</v>
      </c>
      <c r="K64" s="196">
        <v>133</v>
      </c>
      <c r="L64" s="196">
        <v>81</v>
      </c>
      <c r="M64" s="196">
        <v>76</v>
      </c>
      <c r="N64" s="196">
        <v>213</v>
      </c>
      <c r="O64" s="196">
        <v>130</v>
      </c>
      <c r="P64" s="196">
        <v>99</v>
      </c>
      <c r="Q64" s="196">
        <v>100</v>
      </c>
      <c r="R64" s="696"/>
      <c r="S64" s="4"/>
      <c r="V64" s="623"/>
    </row>
    <row r="65" spans="1:24" ht="15" customHeight="1">
      <c r="A65" s="4"/>
      <c r="B65" s="271"/>
      <c r="C65" s="1579" t="s">
        <v>225</v>
      </c>
      <c r="D65" s="1579"/>
      <c r="E65" s="540">
        <f t="shared" ref="E65:P65" si="1">+E53/E31*100</f>
        <v>65.568632913155511</v>
      </c>
      <c r="F65" s="540">
        <f t="shared" si="1"/>
        <v>55.101283668472213</v>
      </c>
      <c r="G65" s="540">
        <f t="shared" si="1"/>
        <v>57.127834373973052</v>
      </c>
      <c r="H65" s="540">
        <f t="shared" si="1"/>
        <v>66.961693691142116</v>
      </c>
      <c r="I65" s="540">
        <f t="shared" si="1"/>
        <v>62.034136674550922</v>
      </c>
      <c r="J65" s="540">
        <f t="shared" si="1"/>
        <v>63.515888124176314</v>
      </c>
      <c r="K65" s="540">
        <f t="shared" si="1"/>
        <v>62.521355353075172</v>
      </c>
      <c r="L65" s="540">
        <f t="shared" si="1"/>
        <v>66.631417035185535</v>
      </c>
      <c r="M65" s="540">
        <f t="shared" si="1"/>
        <v>59.476683620319868</v>
      </c>
      <c r="N65" s="540">
        <f t="shared" si="1"/>
        <v>68.19998689469891</v>
      </c>
      <c r="O65" s="540">
        <f t="shared" si="1"/>
        <v>73.516848599905089</v>
      </c>
      <c r="P65" s="540">
        <f t="shared" si="1"/>
        <v>66.195590729225557</v>
      </c>
      <c r="Q65" s="540">
        <f>+Q53/Q31*100</f>
        <v>67.573710461519028</v>
      </c>
      <c r="R65" s="696"/>
      <c r="S65" s="4"/>
      <c r="V65" s="623"/>
    </row>
    <row r="66" spans="1:24" ht="11.25" customHeight="1">
      <c r="A66" s="4"/>
      <c r="B66" s="271"/>
      <c r="C66" s="542"/>
      <c r="D66" s="531" t="s">
        <v>192</v>
      </c>
      <c r="E66" s="216">
        <f t="shared" ref="E66:P72" si="2">+E58/E32*100</f>
        <v>54.699848663191531</v>
      </c>
      <c r="F66" s="216">
        <f t="shared" si="2"/>
        <v>46.882412741443581</v>
      </c>
      <c r="G66" s="216">
        <f t="shared" si="2"/>
        <v>52.483763384237314</v>
      </c>
      <c r="H66" s="216">
        <f t="shared" si="2"/>
        <v>61.283359497645208</v>
      </c>
      <c r="I66" s="216">
        <f t="shared" si="2"/>
        <v>53.856632044951468</v>
      </c>
      <c r="J66" s="216">
        <f t="shared" si="2"/>
        <v>56.373322809786899</v>
      </c>
      <c r="K66" s="216">
        <f t="shared" si="2"/>
        <v>51.733939738487777</v>
      </c>
      <c r="L66" s="216">
        <f t="shared" si="2"/>
        <v>53.136762860727728</v>
      </c>
      <c r="M66" s="216">
        <f t="shared" si="2"/>
        <v>49.244668246445499</v>
      </c>
      <c r="N66" s="216">
        <f t="shared" si="2"/>
        <v>65.019201870095173</v>
      </c>
      <c r="O66" s="216">
        <f t="shared" si="2"/>
        <v>64.680038204393512</v>
      </c>
      <c r="P66" s="216">
        <f t="shared" si="2"/>
        <v>59.033261545824359</v>
      </c>
      <c r="Q66" s="216">
        <f>+Q58/Q32*100</f>
        <v>62.195121951219512</v>
      </c>
      <c r="R66" s="696"/>
      <c r="S66" s="187"/>
      <c r="V66" s="623"/>
    </row>
    <row r="67" spans="1:24" ht="11.25" customHeight="1">
      <c r="A67" s="4"/>
      <c r="B67" s="271"/>
      <c r="C67" s="542"/>
      <c r="D67" s="531" t="s">
        <v>193</v>
      </c>
      <c r="E67" s="216">
        <f t="shared" si="2"/>
        <v>78.127046496398165</v>
      </c>
      <c r="F67" s="216">
        <f t="shared" si="2"/>
        <v>69.889737065309589</v>
      </c>
      <c r="G67" s="216">
        <f t="shared" si="2"/>
        <v>65.342465753424662</v>
      </c>
      <c r="H67" s="216">
        <f t="shared" si="2"/>
        <v>74.859478794072558</v>
      </c>
      <c r="I67" s="216">
        <f t="shared" si="2"/>
        <v>70.6262999768893</v>
      </c>
      <c r="J67" s="216">
        <f t="shared" si="2"/>
        <v>72.678132678132684</v>
      </c>
      <c r="K67" s="216">
        <f t="shared" si="2"/>
        <v>72.928176795580114</v>
      </c>
      <c r="L67" s="216">
        <f t="shared" si="2"/>
        <v>79.792883696229424</v>
      </c>
      <c r="M67" s="216">
        <f t="shared" si="2"/>
        <v>73.447112522325867</v>
      </c>
      <c r="N67" s="216">
        <f t="shared" si="2"/>
        <v>77.775344865338297</v>
      </c>
      <c r="O67" s="216">
        <f t="shared" si="2"/>
        <v>83.305322128851543</v>
      </c>
      <c r="P67" s="216">
        <f t="shared" si="2"/>
        <v>76.766304347826093</v>
      </c>
      <c r="Q67" s="216">
        <f t="shared" ref="Q67:Q72" si="3">+Q59/Q33*100</f>
        <v>78.295605858854856</v>
      </c>
      <c r="R67" s="696"/>
      <c r="S67" s="187"/>
      <c r="V67" s="623"/>
    </row>
    <row r="68" spans="1:24" ht="11.25" customHeight="1">
      <c r="A68" s="4"/>
      <c r="B68" s="271"/>
      <c r="C68" s="542"/>
      <c r="D68" s="531" t="s">
        <v>59</v>
      </c>
      <c r="E68" s="216">
        <f t="shared" si="2"/>
        <v>60.607521697203467</v>
      </c>
      <c r="F68" s="216">
        <f t="shared" si="2"/>
        <v>54.847801578354009</v>
      </c>
      <c r="G68" s="216">
        <f t="shared" si="2"/>
        <v>47.307869305108149</v>
      </c>
      <c r="H68" s="216">
        <f t="shared" si="2"/>
        <v>56.980351602895553</v>
      </c>
      <c r="I68" s="216">
        <f t="shared" si="2"/>
        <v>50.706880301602261</v>
      </c>
      <c r="J68" s="216">
        <f t="shared" si="2"/>
        <v>54.039301310043662</v>
      </c>
      <c r="K68" s="216">
        <f t="shared" si="2"/>
        <v>53.292853806632415</v>
      </c>
      <c r="L68" s="216">
        <f t="shared" si="2"/>
        <v>55.168195718654431</v>
      </c>
      <c r="M68" s="216">
        <f t="shared" si="2"/>
        <v>51.842650103519674</v>
      </c>
      <c r="N68" s="216">
        <f t="shared" si="2"/>
        <v>63.352397712274524</v>
      </c>
      <c r="O68" s="216">
        <f t="shared" si="2"/>
        <v>74.744211093161013</v>
      </c>
      <c r="P68" s="216">
        <f t="shared" si="2"/>
        <v>66.540540540540533</v>
      </c>
      <c r="Q68" s="216">
        <f t="shared" si="3"/>
        <v>62.813186813186817</v>
      </c>
      <c r="R68" s="696"/>
      <c r="S68" s="187"/>
      <c r="V68" s="623"/>
    </row>
    <row r="69" spans="1:24" ht="11.25" customHeight="1">
      <c r="A69" s="4"/>
      <c r="B69" s="271"/>
      <c r="C69" s="542"/>
      <c r="D69" s="531" t="s">
        <v>195</v>
      </c>
      <c r="E69" s="216">
        <f t="shared" si="2"/>
        <v>78.937198067632849</v>
      </c>
      <c r="F69" s="216">
        <f t="shared" si="2"/>
        <v>54.870129870129873</v>
      </c>
      <c r="G69" s="216">
        <f t="shared" si="2"/>
        <v>70.126227208976161</v>
      </c>
      <c r="H69" s="216">
        <f t="shared" si="2"/>
        <v>80.15936254980079</v>
      </c>
      <c r="I69" s="216">
        <f t="shared" si="2"/>
        <v>70.290344361917619</v>
      </c>
      <c r="J69" s="216">
        <f t="shared" si="2"/>
        <v>65.954198473282446</v>
      </c>
      <c r="K69" s="216">
        <f t="shared" si="2"/>
        <v>72.165820642978005</v>
      </c>
      <c r="L69" s="216">
        <f t="shared" si="2"/>
        <v>75.108412836079793</v>
      </c>
      <c r="M69" s="216">
        <f t="shared" si="2"/>
        <v>69.888475836431226</v>
      </c>
      <c r="N69" s="216">
        <f t="shared" si="2"/>
        <v>57.171581769436997</v>
      </c>
      <c r="O69" s="216">
        <f t="shared" si="2"/>
        <v>81.701444622792934</v>
      </c>
      <c r="P69" s="216">
        <f t="shared" si="2"/>
        <v>63.381642512077299</v>
      </c>
      <c r="Q69" s="216">
        <f t="shared" si="3"/>
        <v>67.735191637630663</v>
      </c>
      <c r="R69" s="696"/>
      <c r="S69" s="187"/>
      <c r="V69" s="623"/>
    </row>
    <row r="70" spans="1:24" ht="11.25" customHeight="1">
      <c r="A70" s="4"/>
      <c r="B70" s="271"/>
      <c r="C70" s="542"/>
      <c r="D70" s="531" t="s">
        <v>196</v>
      </c>
      <c r="E70" s="216">
        <f t="shared" si="2"/>
        <v>64.636542239685653</v>
      </c>
      <c r="F70" s="216">
        <f t="shared" si="2"/>
        <v>52.155771905424196</v>
      </c>
      <c r="G70" s="216">
        <f t="shared" si="2"/>
        <v>52.180808881839816</v>
      </c>
      <c r="H70" s="216">
        <f t="shared" si="2"/>
        <v>67.463235294117652</v>
      </c>
      <c r="I70" s="216">
        <f>+I62/I36*100</f>
        <v>76.239669421487605</v>
      </c>
      <c r="J70" s="216">
        <f t="shared" si="2"/>
        <v>73.047619047619051</v>
      </c>
      <c r="K70" s="216">
        <f t="shared" si="2"/>
        <v>80.591259640102834</v>
      </c>
      <c r="L70" s="216">
        <f t="shared" si="2"/>
        <v>68.036529680365305</v>
      </c>
      <c r="M70" s="216">
        <f t="shared" si="2"/>
        <v>59.74842767295597</v>
      </c>
      <c r="N70" s="216">
        <f t="shared" si="2"/>
        <v>62.087912087912088</v>
      </c>
      <c r="O70" s="216">
        <f t="shared" si="2"/>
        <v>75.061728395061735</v>
      </c>
      <c r="P70" s="216">
        <f t="shared" si="2"/>
        <v>62.437810945273633</v>
      </c>
      <c r="Q70" s="216">
        <f t="shared" si="3"/>
        <v>51.553930530164536</v>
      </c>
      <c r="R70" s="696"/>
      <c r="S70" s="187"/>
      <c r="V70" s="623"/>
    </row>
    <row r="71" spans="1:24" ht="11.25" customHeight="1">
      <c r="A71" s="4"/>
      <c r="B71" s="271"/>
      <c r="C71" s="542"/>
      <c r="D71" s="531" t="s">
        <v>132</v>
      </c>
      <c r="E71" s="216">
        <f t="shared" si="2"/>
        <v>80.281690140845072</v>
      </c>
      <c r="F71" s="216">
        <f t="shared" si="2"/>
        <v>44.715447154471541</v>
      </c>
      <c r="G71" s="216">
        <f t="shared" si="2"/>
        <v>54.736842105263165</v>
      </c>
      <c r="H71" s="216">
        <f t="shared" si="2"/>
        <v>70.676691729323309</v>
      </c>
      <c r="I71" s="216">
        <f t="shared" si="2"/>
        <v>70.658682634730539</v>
      </c>
      <c r="J71" s="216">
        <f t="shared" si="2"/>
        <v>89.682539682539684</v>
      </c>
      <c r="K71" s="216">
        <f t="shared" si="2"/>
        <v>80.368098159509202</v>
      </c>
      <c r="L71" s="216">
        <f t="shared" si="2"/>
        <v>94.444444444444443</v>
      </c>
      <c r="M71" s="216">
        <f t="shared" si="2"/>
        <v>80.891719745222929</v>
      </c>
      <c r="N71" s="216">
        <f t="shared" si="2"/>
        <v>71.779141104294482</v>
      </c>
      <c r="O71" s="216">
        <f t="shared" si="2"/>
        <v>68.613138686131393</v>
      </c>
      <c r="P71" s="216">
        <f t="shared" si="2"/>
        <v>79.487179487179489</v>
      </c>
      <c r="Q71" s="216">
        <f t="shared" si="3"/>
        <v>65.853658536585371</v>
      </c>
      <c r="R71" s="696"/>
      <c r="S71" s="187"/>
      <c r="V71" s="623"/>
    </row>
    <row r="72" spans="1:24" ht="11.25" customHeight="1">
      <c r="A72" s="4"/>
      <c r="B72" s="271"/>
      <c r="C72" s="542"/>
      <c r="D72" s="531" t="s">
        <v>133</v>
      </c>
      <c r="E72" s="216">
        <f t="shared" si="2"/>
        <v>86.619718309859152</v>
      </c>
      <c r="F72" s="216">
        <f t="shared" si="2"/>
        <v>56.84210526315789</v>
      </c>
      <c r="G72" s="216">
        <f t="shared" si="2"/>
        <v>55.737704918032783</v>
      </c>
      <c r="H72" s="216">
        <f t="shared" si="2"/>
        <v>64.15094339622641</v>
      </c>
      <c r="I72" s="216">
        <f t="shared" si="2"/>
        <v>64.705882352941174</v>
      </c>
      <c r="J72" s="216">
        <f t="shared" si="2"/>
        <v>62.376237623762378</v>
      </c>
      <c r="K72" s="216">
        <f t="shared" si="2"/>
        <v>81.595092024539866</v>
      </c>
      <c r="L72" s="216">
        <f t="shared" si="2"/>
        <v>61.363636363636367</v>
      </c>
      <c r="M72" s="216">
        <f t="shared" si="2"/>
        <v>56.71641791044776</v>
      </c>
      <c r="N72" s="216">
        <f t="shared" si="2"/>
        <v>92.20779220779221</v>
      </c>
      <c r="O72" s="216">
        <f t="shared" si="2"/>
        <v>67.708333333333343</v>
      </c>
      <c r="P72" s="216">
        <f t="shared" si="2"/>
        <v>78.571428571428569</v>
      </c>
      <c r="Q72" s="216">
        <f t="shared" si="3"/>
        <v>46.296296296296298</v>
      </c>
      <c r="R72" s="696"/>
      <c r="S72" s="187"/>
      <c r="V72" s="623"/>
      <c r="X72" s="1084"/>
    </row>
    <row r="73" spans="1:24" ht="22.5" customHeight="1">
      <c r="A73" s="4"/>
      <c r="B73" s="271"/>
      <c r="C73" s="1576" t="s">
        <v>302</v>
      </c>
      <c r="D73" s="1577"/>
      <c r="E73" s="1577"/>
      <c r="F73" s="1577"/>
      <c r="G73" s="1577"/>
      <c r="H73" s="1577"/>
      <c r="I73" s="1577"/>
      <c r="J73" s="1577"/>
      <c r="K73" s="1577"/>
      <c r="L73" s="1577"/>
      <c r="M73" s="1577"/>
      <c r="N73" s="1577"/>
      <c r="O73" s="1577"/>
      <c r="P73" s="1577"/>
      <c r="Q73" s="1577"/>
      <c r="R73" s="696"/>
      <c r="S73" s="187"/>
      <c r="V73" s="623"/>
    </row>
    <row r="74" spans="1:24" ht="13.5" customHeight="1">
      <c r="A74" s="4"/>
      <c r="B74" s="271"/>
      <c r="C74" s="54" t="s">
        <v>404</v>
      </c>
      <c r="D74" s="8"/>
      <c r="E74" s="1"/>
      <c r="F74" s="1"/>
      <c r="G74" s="8"/>
      <c r="H74" s="1"/>
      <c r="I74" s="1003"/>
      <c r="J74" s="8"/>
      <c r="K74" s="1"/>
      <c r="L74" s="8"/>
      <c r="M74" s="8"/>
      <c r="N74" s="8"/>
      <c r="O74" s="8"/>
      <c r="P74" s="8"/>
      <c r="Q74" s="8"/>
      <c r="R74" s="696"/>
      <c r="S74" s="4"/>
      <c r="V74" s="623"/>
    </row>
    <row r="75" spans="1:24" ht="10.5" customHeight="1">
      <c r="A75" s="4"/>
      <c r="B75" s="271"/>
      <c r="C75" s="1578" t="s">
        <v>433</v>
      </c>
      <c r="D75" s="1578"/>
      <c r="E75" s="1578"/>
      <c r="F75" s="1578"/>
      <c r="G75" s="1578"/>
      <c r="H75" s="1578"/>
      <c r="I75" s="1578"/>
      <c r="J75" s="1578"/>
      <c r="K75" s="1578"/>
      <c r="L75" s="1578"/>
      <c r="M75" s="1578"/>
      <c r="N75" s="1578"/>
      <c r="O75" s="1578"/>
      <c r="P75" s="1578"/>
      <c r="Q75" s="1578"/>
      <c r="R75" s="696"/>
      <c r="S75" s="4"/>
      <c r="V75" s="623"/>
    </row>
    <row r="76" spans="1:24" ht="13.5" customHeight="1">
      <c r="A76" s="4"/>
      <c r="B76" s="265">
        <v>10</v>
      </c>
      <c r="C76" s="1484">
        <v>42036</v>
      </c>
      <c r="D76" s="1484"/>
      <c r="E76" s="633"/>
      <c r="F76" s="633"/>
      <c r="G76" s="633"/>
      <c r="H76" s="633"/>
      <c r="I76" s="633"/>
      <c r="J76" s="187"/>
      <c r="K76" s="187"/>
      <c r="L76" s="697"/>
      <c r="M76" s="218"/>
      <c r="N76" s="218"/>
      <c r="O76" s="218"/>
      <c r="P76" s="697"/>
      <c r="Q76" s="1"/>
      <c r="R76" s="8"/>
      <c r="S76" s="4"/>
      <c r="V76" s="623"/>
    </row>
    <row r="77" spans="1:24">
      <c r="E77" s="25"/>
      <c r="F77" s="25"/>
      <c r="G77" s="25"/>
      <c r="H77" s="25"/>
      <c r="I77" s="25"/>
      <c r="J77" s="25"/>
      <c r="K77" s="25"/>
      <c r="L77" s="25"/>
      <c r="M77" s="25"/>
      <c r="N77" s="25"/>
      <c r="O77" s="25"/>
      <c r="P77" s="25"/>
      <c r="Q77" s="25"/>
      <c r="V77" s="623"/>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85"/>
      <c r="F90" s="1485"/>
      <c r="G90" s="1485"/>
      <c r="H90" s="1485"/>
      <c r="I90" s="1485"/>
      <c r="J90" s="1485"/>
      <c r="K90" s="1485"/>
      <c r="L90" s="1485"/>
      <c r="M90" s="1485"/>
      <c r="N90" s="1485"/>
      <c r="O90" s="1485"/>
      <c r="P90" s="1485"/>
      <c r="Q90" s="1485"/>
      <c r="R90" s="1485"/>
    </row>
    <row r="91" spans="5:18" ht="9.75" customHeight="1"/>
  </sheetData>
  <mergeCells count="17">
    <mergeCell ref="D1:R1"/>
    <mergeCell ref="B2:D2"/>
    <mergeCell ref="C5:D6"/>
    <mergeCell ref="E5:N5"/>
    <mergeCell ref="E6:P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1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470" customWidth="1"/>
    <col min="2" max="2" width="2.5703125" style="470" customWidth="1"/>
    <col min="3" max="3" width="1" style="470" customWidth="1"/>
    <col min="4" max="4" width="23.42578125" style="470" customWidth="1"/>
    <col min="5" max="5" width="5.42578125" style="470" customWidth="1"/>
    <col min="6" max="6" width="5.42578125" style="465" customWidth="1"/>
    <col min="7" max="17" width="5.42578125" style="470" customWidth="1"/>
    <col min="18" max="18" width="2.5703125" style="470" customWidth="1"/>
    <col min="19" max="19" width="1" style="470" customWidth="1"/>
    <col min="20" max="16384" width="9.140625" style="470"/>
  </cols>
  <sheetData>
    <row r="1" spans="1:25" ht="13.5" customHeight="1">
      <c r="A1" s="465"/>
      <c r="B1" s="1592" t="s">
        <v>338</v>
      </c>
      <c r="C1" s="1593"/>
      <c r="D1" s="1593"/>
      <c r="E1" s="1593"/>
      <c r="F1" s="1593"/>
      <c r="G1" s="1593"/>
      <c r="H1" s="1593"/>
      <c r="I1" s="502"/>
      <c r="J1" s="502"/>
      <c r="K1" s="502"/>
      <c r="L1" s="502"/>
      <c r="M1" s="502"/>
      <c r="N1" s="502"/>
      <c r="O1" s="502"/>
      <c r="P1" s="502"/>
      <c r="Q1" s="475"/>
      <c r="R1" s="475"/>
      <c r="S1" s="465"/>
    </row>
    <row r="2" spans="1:25" ht="6" customHeight="1">
      <c r="A2" s="465"/>
      <c r="B2" s="698"/>
      <c r="C2" s="595"/>
      <c r="D2" s="595"/>
      <c r="E2" s="523"/>
      <c r="F2" s="523"/>
      <c r="G2" s="523"/>
      <c r="H2" s="523"/>
      <c r="I2" s="523"/>
      <c r="J2" s="523"/>
      <c r="K2" s="523"/>
      <c r="L2" s="523"/>
      <c r="M2" s="523"/>
      <c r="N2" s="523"/>
      <c r="O2" s="523"/>
      <c r="P2" s="523"/>
      <c r="Q2" s="523"/>
      <c r="R2" s="474"/>
      <c r="S2" s="465"/>
    </row>
    <row r="3" spans="1:25" ht="13.5" customHeight="1" thickBot="1">
      <c r="A3" s="465"/>
      <c r="B3" s="475"/>
      <c r="C3" s="475"/>
      <c r="D3" s="475"/>
      <c r="E3" s="650"/>
      <c r="F3" s="650"/>
      <c r="G3" s="650"/>
      <c r="H3" s="650"/>
      <c r="I3" s="650"/>
      <c r="J3" s="650"/>
      <c r="K3" s="650"/>
      <c r="L3" s="650"/>
      <c r="M3" s="650"/>
      <c r="N3" s="650"/>
      <c r="O3" s="650"/>
      <c r="P3" s="650"/>
      <c r="Q3" s="650" t="s">
        <v>73</v>
      </c>
      <c r="R3" s="700"/>
      <c r="S3" s="465"/>
    </row>
    <row r="4" spans="1:25" s="479" customFormat="1" ht="13.5" customHeight="1" thickBot="1">
      <c r="A4" s="477"/>
      <c r="B4" s="478"/>
      <c r="C4" s="701" t="s">
        <v>226</v>
      </c>
      <c r="D4" s="702"/>
      <c r="E4" s="702"/>
      <c r="F4" s="702"/>
      <c r="G4" s="702"/>
      <c r="H4" s="702"/>
      <c r="I4" s="702"/>
      <c r="J4" s="702"/>
      <c r="K4" s="702"/>
      <c r="L4" s="702"/>
      <c r="M4" s="702"/>
      <c r="N4" s="702"/>
      <c r="O4" s="702"/>
      <c r="P4" s="702"/>
      <c r="Q4" s="703"/>
      <c r="R4" s="700"/>
      <c r="S4" s="477"/>
      <c r="T4" s="842"/>
      <c r="U4" s="842"/>
      <c r="V4" s="842"/>
      <c r="W4" s="842"/>
      <c r="X4" s="842"/>
    </row>
    <row r="5" spans="1:25" ht="4.5" customHeight="1">
      <c r="A5" s="465"/>
      <c r="B5" s="475"/>
      <c r="C5" s="1594" t="s">
        <v>78</v>
      </c>
      <c r="D5" s="1594"/>
      <c r="E5" s="596"/>
      <c r="F5" s="596"/>
      <c r="G5" s="596"/>
      <c r="H5" s="596"/>
      <c r="I5" s="596"/>
      <c r="J5" s="596"/>
      <c r="K5" s="596"/>
      <c r="L5" s="596"/>
      <c r="M5" s="596"/>
      <c r="N5" s="596"/>
      <c r="O5" s="596"/>
      <c r="P5" s="596"/>
      <c r="Q5" s="596"/>
      <c r="R5" s="700"/>
      <c r="S5" s="465"/>
      <c r="T5" s="495"/>
      <c r="U5" s="495"/>
      <c r="V5" s="495"/>
      <c r="W5" s="495"/>
      <c r="X5" s="495"/>
    </row>
    <row r="6" spans="1:25" ht="13.5" customHeight="1">
      <c r="A6" s="465"/>
      <c r="B6" s="475"/>
      <c r="C6" s="1594"/>
      <c r="D6" s="1594"/>
      <c r="E6" s="1595" t="s">
        <v>632</v>
      </c>
      <c r="F6" s="1595"/>
      <c r="G6" s="1595"/>
      <c r="H6" s="1595"/>
      <c r="I6" s="1595"/>
      <c r="J6" s="1595"/>
      <c r="K6" s="1595"/>
      <c r="L6" s="1595"/>
      <c r="M6" s="1595"/>
      <c r="N6" s="1595"/>
      <c r="O6" s="1595"/>
      <c r="P6" s="1595"/>
      <c r="Q6" s="1382" t="s">
        <v>633</v>
      </c>
      <c r="R6" s="700"/>
      <c r="S6" s="465"/>
      <c r="T6" s="495"/>
      <c r="U6" s="495"/>
      <c r="V6" s="495"/>
      <c r="W6" s="495"/>
      <c r="X6" s="495"/>
    </row>
    <row r="7" spans="1:25">
      <c r="A7" s="465"/>
      <c r="B7" s="475"/>
      <c r="C7" s="480"/>
      <c r="D7" s="480"/>
      <c r="E7" s="816" t="s">
        <v>93</v>
      </c>
      <c r="F7" s="816" t="s">
        <v>104</v>
      </c>
      <c r="G7" s="816" t="s">
        <v>103</v>
      </c>
      <c r="H7" s="816" t="s">
        <v>102</v>
      </c>
      <c r="I7" s="816" t="s">
        <v>101</v>
      </c>
      <c r="J7" s="816" t="s">
        <v>100</v>
      </c>
      <c r="K7" s="816" t="s">
        <v>99</v>
      </c>
      <c r="L7" s="816" t="s">
        <v>98</v>
      </c>
      <c r="M7" s="816" t="s">
        <v>97</v>
      </c>
      <c r="N7" s="816" t="s">
        <v>96</v>
      </c>
      <c r="O7" s="816" t="s">
        <v>95</v>
      </c>
      <c r="P7" s="816" t="s">
        <v>94</v>
      </c>
      <c r="Q7" s="816" t="s">
        <v>93</v>
      </c>
      <c r="R7" s="476"/>
      <c r="S7" s="465"/>
      <c r="T7" s="495"/>
      <c r="U7" s="495"/>
      <c r="V7" s="918"/>
      <c r="W7" s="495"/>
      <c r="X7" s="495"/>
    </row>
    <row r="8" spans="1:25" s="707" customFormat="1" ht="22.5" customHeight="1">
      <c r="A8" s="704"/>
      <c r="B8" s="705"/>
      <c r="C8" s="1588" t="s">
        <v>68</v>
      </c>
      <c r="D8" s="1588"/>
      <c r="E8" s="461">
        <v>933352</v>
      </c>
      <c r="F8" s="462">
        <v>938826</v>
      </c>
      <c r="G8" s="462">
        <v>936857</v>
      </c>
      <c r="H8" s="462">
        <v>924330</v>
      </c>
      <c r="I8" s="462">
        <v>899245</v>
      </c>
      <c r="J8" s="462">
        <v>870448</v>
      </c>
      <c r="K8" s="462">
        <v>860465</v>
      </c>
      <c r="L8" s="462">
        <v>857442</v>
      </c>
      <c r="M8" s="462">
        <v>859461</v>
      </c>
      <c r="N8" s="462">
        <v>855242</v>
      </c>
      <c r="O8" s="462">
        <v>855704</v>
      </c>
      <c r="P8" s="462">
        <v>849175</v>
      </c>
      <c r="Q8" s="462">
        <v>856536</v>
      </c>
      <c r="R8" s="706"/>
      <c r="S8" s="704"/>
      <c r="T8" s="495"/>
      <c r="U8" s="495"/>
      <c r="V8" s="919"/>
      <c r="W8" s="495"/>
      <c r="X8" s="495"/>
      <c r="Y8" s="470"/>
    </row>
    <row r="9" spans="1:25" s="479" customFormat="1" ht="18.75" customHeight="1">
      <c r="A9" s="477"/>
      <c r="B9" s="478"/>
      <c r="C9" s="484"/>
      <c r="D9" s="526" t="s">
        <v>350</v>
      </c>
      <c r="E9" s="527">
        <v>705327</v>
      </c>
      <c r="F9" s="528">
        <v>700954</v>
      </c>
      <c r="G9" s="528">
        <v>689825</v>
      </c>
      <c r="H9" s="528">
        <v>668023</v>
      </c>
      <c r="I9" s="528">
        <v>636410</v>
      </c>
      <c r="J9" s="528">
        <v>614982</v>
      </c>
      <c r="K9" s="528">
        <v>611696</v>
      </c>
      <c r="L9" s="528">
        <v>624230</v>
      </c>
      <c r="M9" s="528">
        <v>616622</v>
      </c>
      <c r="N9" s="528">
        <v>605516</v>
      </c>
      <c r="O9" s="528">
        <v>598083</v>
      </c>
      <c r="P9" s="528">
        <v>598581</v>
      </c>
      <c r="Q9" s="528">
        <v>615654</v>
      </c>
      <c r="R9" s="508"/>
      <c r="S9" s="477"/>
      <c r="T9" s="842"/>
      <c r="U9" s="920"/>
      <c r="V9" s="919"/>
      <c r="W9" s="842"/>
      <c r="X9" s="842"/>
    </row>
    <row r="10" spans="1:25" s="479" customFormat="1" ht="18.75" customHeight="1">
      <c r="A10" s="477"/>
      <c r="B10" s="478"/>
      <c r="C10" s="484"/>
      <c r="D10" s="526" t="s">
        <v>227</v>
      </c>
      <c r="E10" s="527">
        <v>62912</v>
      </c>
      <c r="F10" s="528">
        <v>63259</v>
      </c>
      <c r="G10" s="528">
        <v>65672</v>
      </c>
      <c r="H10" s="528">
        <v>66475</v>
      </c>
      <c r="I10" s="528">
        <v>68346</v>
      </c>
      <c r="J10" s="528">
        <v>64187</v>
      </c>
      <c r="K10" s="528">
        <v>64789</v>
      </c>
      <c r="L10" s="528">
        <v>64923</v>
      </c>
      <c r="M10" s="528">
        <v>66839</v>
      </c>
      <c r="N10" s="528">
        <v>65194</v>
      </c>
      <c r="O10" s="528">
        <v>65720</v>
      </c>
      <c r="P10" s="528">
        <v>63950</v>
      </c>
      <c r="Q10" s="528">
        <v>64153</v>
      </c>
      <c r="R10" s="508"/>
      <c r="S10" s="477"/>
      <c r="T10" s="842"/>
      <c r="U10" s="842"/>
      <c r="V10" s="919"/>
      <c r="W10" s="842"/>
      <c r="X10" s="842"/>
    </row>
    <row r="11" spans="1:25" s="479" customFormat="1" ht="18.75" customHeight="1">
      <c r="A11" s="477"/>
      <c r="B11" s="478"/>
      <c r="C11" s="484"/>
      <c r="D11" s="526" t="s">
        <v>228</v>
      </c>
      <c r="E11" s="527">
        <v>144445</v>
      </c>
      <c r="F11" s="528">
        <v>153553</v>
      </c>
      <c r="G11" s="528">
        <v>161371</v>
      </c>
      <c r="H11" s="528">
        <v>169408</v>
      </c>
      <c r="I11" s="528">
        <v>174031</v>
      </c>
      <c r="J11" s="528">
        <v>171145</v>
      </c>
      <c r="K11" s="528">
        <v>162485</v>
      </c>
      <c r="L11" s="528">
        <v>148736</v>
      </c>
      <c r="M11" s="528">
        <v>155066</v>
      </c>
      <c r="N11" s="528">
        <v>162181</v>
      </c>
      <c r="O11" s="528">
        <v>170789</v>
      </c>
      <c r="P11" s="528">
        <v>165708</v>
      </c>
      <c r="Q11" s="528">
        <v>155570</v>
      </c>
      <c r="R11" s="508"/>
      <c r="S11" s="477"/>
      <c r="T11" s="842"/>
      <c r="U11" s="842"/>
      <c r="V11" s="919"/>
      <c r="W11" s="842"/>
      <c r="X11" s="842"/>
    </row>
    <row r="12" spans="1:25" s="479" customFormat="1" ht="22.5" customHeight="1">
      <c r="A12" s="477"/>
      <c r="B12" s="478"/>
      <c r="C12" s="484"/>
      <c r="D12" s="529" t="s">
        <v>351</v>
      </c>
      <c r="E12" s="527">
        <v>20668</v>
      </c>
      <c r="F12" s="528">
        <v>21060</v>
      </c>
      <c r="G12" s="528">
        <v>19989</v>
      </c>
      <c r="H12" s="528">
        <v>20424</v>
      </c>
      <c r="I12" s="528">
        <v>20458</v>
      </c>
      <c r="J12" s="528">
        <v>20134</v>
      </c>
      <c r="K12" s="528">
        <v>21495</v>
      </c>
      <c r="L12" s="528">
        <v>19553</v>
      </c>
      <c r="M12" s="528">
        <v>20934</v>
      </c>
      <c r="N12" s="528">
        <v>22351</v>
      </c>
      <c r="O12" s="528">
        <v>21112</v>
      </c>
      <c r="P12" s="528">
        <v>20936</v>
      </c>
      <c r="Q12" s="528">
        <v>21159</v>
      </c>
      <c r="R12" s="508"/>
      <c r="S12" s="477"/>
      <c r="T12" s="842"/>
      <c r="U12" s="842"/>
      <c r="V12" s="919"/>
      <c r="W12" s="842"/>
      <c r="X12" s="842"/>
    </row>
    <row r="13" spans="1:25" ht="15.75" customHeight="1" thickBot="1">
      <c r="A13" s="465"/>
      <c r="B13" s="475"/>
      <c r="C13" s="480"/>
      <c r="D13" s="480"/>
      <c r="E13" s="650"/>
      <c r="F13" s="650"/>
      <c r="G13" s="650"/>
      <c r="H13" s="650"/>
      <c r="I13" s="650"/>
      <c r="J13" s="650"/>
      <c r="K13" s="650"/>
      <c r="L13" s="650"/>
      <c r="M13" s="650"/>
      <c r="N13" s="650"/>
      <c r="O13" s="650"/>
      <c r="P13" s="650"/>
      <c r="Q13" s="539"/>
      <c r="R13" s="476"/>
      <c r="S13" s="465"/>
      <c r="T13" s="495"/>
      <c r="U13" s="495"/>
      <c r="V13" s="919"/>
      <c r="W13" s="495"/>
      <c r="X13" s="495"/>
    </row>
    <row r="14" spans="1:25" ht="13.5" customHeight="1" thickBot="1">
      <c r="A14" s="465"/>
      <c r="B14" s="475"/>
      <c r="C14" s="701" t="s">
        <v>25</v>
      </c>
      <c r="D14" s="702"/>
      <c r="E14" s="702"/>
      <c r="F14" s="702"/>
      <c r="G14" s="702"/>
      <c r="H14" s="702"/>
      <c r="I14" s="702"/>
      <c r="J14" s="702"/>
      <c r="K14" s="702"/>
      <c r="L14" s="702"/>
      <c r="M14" s="702"/>
      <c r="N14" s="702"/>
      <c r="O14" s="702"/>
      <c r="P14" s="702"/>
      <c r="Q14" s="703"/>
      <c r="R14" s="476"/>
      <c r="S14" s="465"/>
      <c r="T14" s="495"/>
      <c r="U14" s="495"/>
      <c r="V14" s="919"/>
      <c r="W14" s="495"/>
      <c r="X14" s="495"/>
    </row>
    <row r="15" spans="1:25" ht="9.75" customHeight="1">
      <c r="A15" s="465"/>
      <c r="B15" s="475"/>
      <c r="C15" s="1594" t="s">
        <v>78</v>
      </c>
      <c r="D15" s="1594"/>
      <c r="E15" s="483"/>
      <c r="F15" s="483"/>
      <c r="G15" s="483"/>
      <c r="H15" s="483"/>
      <c r="I15" s="483"/>
      <c r="J15" s="483"/>
      <c r="K15" s="483"/>
      <c r="L15" s="483"/>
      <c r="M15" s="483"/>
      <c r="N15" s="483"/>
      <c r="O15" s="483"/>
      <c r="P15" s="483"/>
      <c r="Q15" s="575"/>
      <c r="R15" s="476"/>
      <c r="S15" s="465"/>
      <c r="T15" s="495"/>
      <c r="U15" s="495"/>
      <c r="V15" s="919"/>
      <c r="W15" s="495"/>
      <c r="X15" s="495"/>
    </row>
    <row r="16" spans="1:25" s="707" customFormat="1" ht="22.5" customHeight="1">
      <c r="A16" s="704"/>
      <c r="B16" s="705"/>
      <c r="C16" s="1588" t="s">
        <v>68</v>
      </c>
      <c r="D16" s="1588"/>
      <c r="E16" s="461">
        <f t="shared" ref="E16:P16" si="0">+E9</f>
        <v>705327</v>
      </c>
      <c r="F16" s="462">
        <f t="shared" si="0"/>
        <v>700954</v>
      </c>
      <c r="G16" s="462">
        <f t="shared" si="0"/>
        <v>689825</v>
      </c>
      <c r="H16" s="462">
        <f t="shared" si="0"/>
        <v>668023</v>
      </c>
      <c r="I16" s="462">
        <f t="shared" si="0"/>
        <v>636410</v>
      </c>
      <c r="J16" s="462">
        <f t="shared" si="0"/>
        <v>614982</v>
      </c>
      <c r="K16" s="462">
        <f t="shared" si="0"/>
        <v>611696</v>
      </c>
      <c r="L16" s="462">
        <f t="shared" si="0"/>
        <v>624230</v>
      </c>
      <c r="M16" s="462">
        <f t="shared" si="0"/>
        <v>616622</v>
      </c>
      <c r="N16" s="462">
        <f t="shared" si="0"/>
        <v>605516</v>
      </c>
      <c r="O16" s="462">
        <f t="shared" si="0"/>
        <v>598083</v>
      </c>
      <c r="P16" s="462">
        <f t="shared" si="0"/>
        <v>598581</v>
      </c>
      <c r="Q16" s="462">
        <f>+Q9</f>
        <v>615654</v>
      </c>
      <c r="R16" s="706"/>
      <c r="S16" s="704"/>
      <c r="T16" s="921"/>
      <c r="U16" s="957"/>
      <c r="V16" s="919"/>
      <c r="W16" s="921"/>
      <c r="X16" s="921"/>
    </row>
    <row r="17" spans="1:24" ht="22.5" customHeight="1">
      <c r="A17" s="465"/>
      <c r="B17" s="475"/>
      <c r="C17" s="649"/>
      <c r="D17" s="531" t="s">
        <v>72</v>
      </c>
      <c r="E17" s="185">
        <v>345764</v>
      </c>
      <c r="F17" s="196">
        <v>345319</v>
      </c>
      <c r="G17" s="196">
        <v>339137</v>
      </c>
      <c r="H17" s="196">
        <v>328201</v>
      </c>
      <c r="I17" s="196">
        <v>312699</v>
      </c>
      <c r="J17" s="196">
        <v>298788</v>
      </c>
      <c r="K17" s="196">
        <v>292940</v>
      </c>
      <c r="L17" s="196">
        <v>296397</v>
      </c>
      <c r="M17" s="196">
        <v>293297</v>
      </c>
      <c r="N17" s="196">
        <v>291147</v>
      </c>
      <c r="O17" s="196">
        <v>289668</v>
      </c>
      <c r="P17" s="196">
        <v>291462</v>
      </c>
      <c r="Q17" s="196">
        <v>299432</v>
      </c>
      <c r="R17" s="476"/>
      <c r="S17" s="465"/>
      <c r="T17" s="495"/>
      <c r="U17" s="495"/>
      <c r="V17" s="1112"/>
      <c r="W17" s="495"/>
      <c r="X17" s="495"/>
    </row>
    <row r="18" spans="1:24" ht="15.75" customHeight="1">
      <c r="A18" s="465"/>
      <c r="B18" s="475"/>
      <c r="C18" s="649"/>
      <c r="D18" s="531" t="s">
        <v>71</v>
      </c>
      <c r="E18" s="185">
        <v>359563</v>
      </c>
      <c r="F18" s="196">
        <v>355635</v>
      </c>
      <c r="G18" s="196">
        <v>350688</v>
      </c>
      <c r="H18" s="196">
        <v>339822</v>
      </c>
      <c r="I18" s="196">
        <v>323711</v>
      </c>
      <c r="J18" s="196">
        <v>316194</v>
      </c>
      <c r="K18" s="196">
        <v>318756</v>
      </c>
      <c r="L18" s="196">
        <v>327833</v>
      </c>
      <c r="M18" s="196">
        <v>323325</v>
      </c>
      <c r="N18" s="196">
        <v>314369</v>
      </c>
      <c r="O18" s="196">
        <v>308415</v>
      </c>
      <c r="P18" s="196">
        <v>307119</v>
      </c>
      <c r="Q18" s="196">
        <v>316222</v>
      </c>
      <c r="R18" s="476"/>
      <c r="S18" s="465"/>
      <c r="T18" s="495"/>
      <c r="U18" s="495"/>
      <c r="V18" s="919"/>
      <c r="W18" s="495"/>
      <c r="X18" s="495"/>
    </row>
    <row r="19" spans="1:24" ht="22.5" customHeight="1">
      <c r="A19" s="465"/>
      <c r="B19" s="475"/>
      <c r="C19" s="649"/>
      <c r="D19" s="531" t="s">
        <v>229</v>
      </c>
      <c r="E19" s="185">
        <v>93606</v>
      </c>
      <c r="F19" s="196">
        <v>93306</v>
      </c>
      <c r="G19" s="196">
        <v>90952</v>
      </c>
      <c r="H19" s="196">
        <v>84363</v>
      </c>
      <c r="I19" s="196">
        <v>76396</v>
      </c>
      <c r="J19" s="196">
        <v>70317</v>
      </c>
      <c r="K19" s="196">
        <v>69973</v>
      </c>
      <c r="L19" s="196">
        <v>73569</v>
      </c>
      <c r="M19" s="196">
        <v>77474</v>
      </c>
      <c r="N19" s="196">
        <v>78557</v>
      </c>
      <c r="O19" s="196">
        <v>76783</v>
      </c>
      <c r="P19" s="196">
        <v>73837</v>
      </c>
      <c r="Q19" s="196">
        <v>77891</v>
      </c>
      <c r="R19" s="476"/>
      <c r="S19" s="465"/>
      <c r="T19" s="495"/>
      <c r="U19" s="495"/>
      <c r="V19" s="919"/>
      <c r="W19" s="495"/>
      <c r="X19" s="495"/>
    </row>
    <row r="20" spans="1:24" ht="15.75" customHeight="1">
      <c r="A20" s="465"/>
      <c r="B20" s="475"/>
      <c r="C20" s="649"/>
      <c r="D20" s="531" t="s">
        <v>230</v>
      </c>
      <c r="E20" s="185">
        <v>611721</v>
      </c>
      <c r="F20" s="196">
        <v>607648</v>
      </c>
      <c r="G20" s="196">
        <v>598873</v>
      </c>
      <c r="H20" s="196">
        <v>583660</v>
      </c>
      <c r="I20" s="196">
        <v>560014</v>
      </c>
      <c r="J20" s="196">
        <v>544665</v>
      </c>
      <c r="K20" s="196">
        <v>541723</v>
      </c>
      <c r="L20" s="196">
        <v>550661</v>
      </c>
      <c r="M20" s="196">
        <v>539148</v>
      </c>
      <c r="N20" s="196">
        <v>526959</v>
      </c>
      <c r="O20" s="196">
        <v>521300</v>
      </c>
      <c r="P20" s="196">
        <v>524744</v>
      </c>
      <c r="Q20" s="196">
        <v>537763</v>
      </c>
      <c r="R20" s="476"/>
      <c r="S20" s="465"/>
      <c r="T20" s="495"/>
      <c r="U20" s="495"/>
      <c r="V20" s="919"/>
      <c r="W20" s="495"/>
      <c r="X20" s="495"/>
    </row>
    <row r="21" spans="1:24" ht="22.5" customHeight="1">
      <c r="A21" s="465"/>
      <c r="B21" s="475"/>
      <c r="C21" s="649"/>
      <c r="D21" s="531" t="s">
        <v>219</v>
      </c>
      <c r="E21" s="185">
        <v>73676</v>
      </c>
      <c r="F21" s="196">
        <v>73556</v>
      </c>
      <c r="G21" s="196">
        <v>73233</v>
      </c>
      <c r="H21" s="196">
        <v>69402</v>
      </c>
      <c r="I21" s="196">
        <v>64661</v>
      </c>
      <c r="J21" s="196">
        <v>60406</v>
      </c>
      <c r="K21" s="196">
        <v>61519</v>
      </c>
      <c r="L21" s="196">
        <v>66069</v>
      </c>
      <c r="M21" s="196">
        <v>69791</v>
      </c>
      <c r="N21" s="196">
        <v>69923</v>
      </c>
      <c r="O21" s="196">
        <v>67624</v>
      </c>
      <c r="P21" s="196">
        <v>64357</v>
      </c>
      <c r="Q21" s="196">
        <v>66823</v>
      </c>
      <c r="R21" s="476"/>
      <c r="S21" s="465"/>
      <c r="T21" s="495"/>
      <c r="U21" s="1083"/>
      <c r="V21" s="1356"/>
      <c r="W21" s="495"/>
      <c r="X21" s="495"/>
    </row>
    <row r="22" spans="1:24" ht="15.75" customHeight="1">
      <c r="A22" s="465"/>
      <c r="B22" s="475"/>
      <c r="C22" s="649"/>
      <c r="D22" s="531" t="s">
        <v>231</v>
      </c>
      <c r="E22" s="185">
        <v>631651</v>
      </c>
      <c r="F22" s="196">
        <v>627398</v>
      </c>
      <c r="G22" s="196">
        <v>616592</v>
      </c>
      <c r="H22" s="196">
        <v>598621</v>
      </c>
      <c r="I22" s="196">
        <v>571749</v>
      </c>
      <c r="J22" s="196">
        <v>554576</v>
      </c>
      <c r="K22" s="196">
        <v>550177</v>
      </c>
      <c r="L22" s="196">
        <v>558161</v>
      </c>
      <c r="M22" s="196">
        <v>546831</v>
      </c>
      <c r="N22" s="196">
        <v>535593</v>
      </c>
      <c r="O22" s="196">
        <v>530459</v>
      </c>
      <c r="P22" s="196">
        <v>534224</v>
      </c>
      <c r="Q22" s="196">
        <v>548831</v>
      </c>
      <c r="R22" s="476"/>
      <c r="S22" s="465"/>
      <c r="T22" s="495"/>
      <c r="U22" s="919"/>
      <c r="V22" s="1356"/>
      <c r="W22" s="495"/>
      <c r="X22" s="495"/>
    </row>
    <row r="23" spans="1:24" ht="15" customHeight="1">
      <c r="A23" s="465"/>
      <c r="B23" s="475"/>
      <c r="C23" s="531"/>
      <c r="D23" s="533" t="s">
        <v>354</v>
      </c>
      <c r="E23" s="185">
        <v>22215</v>
      </c>
      <c r="F23" s="196">
        <v>22723</v>
      </c>
      <c r="G23" s="196">
        <v>22145</v>
      </c>
      <c r="H23" s="196">
        <v>20448</v>
      </c>
      <c r="I23" s="196">
        <v>19158</v>
      </c>
      <c r="J23" s="196">
        <v>18562</v>
      </c>
      <c r="K23" s="196">
        <v>18604</v>
      </c>
      <c r="L23" s="196">
        <v>19001</v>
      </c>
      <c r="M23" s="196">
        <v>18956</v>
      </c>
      <c r="N23" s="196">
        <v>20531</v>
      </c>
      <c r="O23" s="196">
        <v>20698</v>
      </c>
      <c r="P23" s="196">
        <v>21184</v>
      </c>
      <c r="Q23" s="196">
        <v>21962</v>
      </c>
      <c r="R23" s="476"/>
      <c r="S23" s="465"/>
      <c r="T23" s="495"/>
      <c r="U23" s="495"/>
      <c r="V23" s="919"/>
      <c r="W23" s="495"/>
      <c r="X23" s="495"/>
    </row>
    <row r="24" spans="1:24" ht="15" customHeight="1">
      <c r="A24" s="465"/>
      <c r="B24" s="475"/>
      <c r="C24" s="248"/>
      <c r="D24" s="127" t="s">
        <v>220</v>
      </c>
      <c r="E24" s="185">
        <v>201103</v>
      </c>
      <c r="F24" s="196">
        <v>199221</v>
      </c>
      <c r="G24" s="196">
        <v>195149</v>
      </c>
      <c r="H24" s="196">
        <v>189969</v>
      </c>
      <c r="I24" s="196">
        <v>182559</v>
      </c>
      <c r="J24" s="196">
        <v>176212</v>
      </c>
      <c r="K24" s="196">
        <v>172183</v>
      </c>
      <c r="L24" s="196">
        <v>172664</v>
      </c>
      <c r="M24" s="196">
        <v>167487</v>
      </c>
      <c r="N24" s="196">
        <v>162733</v>
      </c>
      <c r="O24" s="196">
        <v>159802</v>
      </c>
      <c r="P24" s="196">
        <v>161617</v>
      </c>
      <c r="Q24" s="196">
        <v>164328</v>
      </c>
      <c r="R24" s="476"/>
      <c r="S24" s="465"/>
      <c r="T24" s="495"/>
      <c r="U24" s="495"/>
      <c r="V24" s="919"/>
      <c r="W24" s="495"/>
      <c r="X24" s="495"/>
    </row>
    <row r="25" spans="1:24" ht="15" customHeight="1">
      <c r="A25" s="465"/>
      <c r="B25" s="475"/>
      <c r="C25" s="248"/>
      <c r="D25" s="127" t="s">
        <v>168</v>
      </c>
      <c r="E25" s="185">
        <v>402892</v>
      </c>
      <c r="F25" s="196">
        <v>400277</v>
      </c>
      <c r="G25" s="196">
        <v>394502</v>
      </c>
      <c r="H25" s="196">
        <v>383896</v>
      </c>
      <c r="I25" s="196">
        <v>366104</v>
      </c>
      <c r="J25" s="196">
        <v>356149</v>
      </c>
      <c r="K25" s="196">
        <v>355902</v>
      </c>
      <c r="L25" s="196">
        <v>363034</v>
      </c>
      <c r="M25" s="196">
        <v>357097</v>
      </c>
      <c r="N25" s="196">
        <v>349158</v>
      </c>
      <c r="O25" s="196">
        <v>346944</v>
      </c>
      <c r="P25" s="196">
        <v>348394</v>
      </c>
      <c r="Q25" s="196">
        <v>359368</v>
      </c>
      <c r="R25" s="476"/>
      <c r="S25" s="465"/>
      <c r="T25" s="495"/>
      <c r="U25" s="495"/>
      <c r="V25" s="919"/>
      <c r="W25" s="495"/>
      <c r="X25" s="495"/>
    </row>
    <row r="26" spans="1:24" ht="15" customHeight="1">
      <c r="A26" s="465"/>
      <c r="B26" s="475"/>
      <c r="C26" s="248"/>
      <c r="D26" s="127" t="s">
        <v>221</v>
      </c>
      <c r="E26" s="185">
        <v>5441</v>
      </c>
      <c r="F26" s="196">
        <v>5177</v>
      </c>
      <c r="G26" s="196">
        <v>4796</v>
      </c>
      <c r="H26" s="196">
        <v>4308</v>
      </c>
      <c r="I26" s="196">
        <v>3928</v>
      </c>
      <c r="J26" s="196">
        <v>3653</v>
      </c>
      <c r="K26" s="196">
        <v>3488</v>
      </c>
      <c r="L26" s="196">
        <v>3462</v>
      </c>
      <c r="M26" s="196">
        <v>3291</v>
      </c>
      <c r="N26" s="196">
        <v>3171</v>
      </c>
      <c r="O26" s="196">
        <v>3015</v>
      </c>
      <c r="P26" s="196">
        <v>3029</v>
      </c>
      <c r="Q26" s="196">
        <v>3173</v>
      </c>
      <c r="R26" s="476"/>
      <c r="S26" s="465"/>
      <c r="T26" s="495"/>
      <c r="U26" s="495"/>
      <c r="V26" s="919"/>
      <c r="W26" s="495"/>
      <c r="X26" s="495"/>
    </row>
    <row r="27" spans="1:24" ht="22.5" customHeight="1">
      <c r="A27" s="465"/>
      <c r="B27" s="475"/>
      <c r="C27" s="649"/>
      <c r="D27" s="531" t="s">
        <v>232</v>
      </c>
      <c r="E27" s="185">
        <v>375382</v>
      </c>
      <c r="F27" s="196">
        <v>370054</v>
      </c>
      <c r="G27" s="196">
        <v>356650</v>
      </c>
      <c r="H27" s="196">
        <v>340315</v>
      </c>
      <c r="I27" s="196">
        <v>318378</v>
      </c>
      <c r="J27" s="196">
        <v>303567</v>
      </c>
      <c r="K27" s="196">
        <v>301647</v>
      </c>
      <c r="L27" s="196">
        <v>309752</v>
      </c>
      <c r="M27" s="196">
        <v>304713</v>
      </c>
      <c r="N27" s="196">
        <v>300868</v>
      </c>
      <c r="O27" s="196">
        <v>300772</v>
      </c>
      <c r="P27" s="196">
        <v>303702</v>
      </c>
      <c r="Q27" s="196">
        <v>312019</v>
      </c>
      <c r="R27" s="476"/>
      <c r="S27" s="465"/>
      <c r="T27" s="495"/>
      <c r="U27" s="957"/>
      <c r="V27" s="919"/>
      <c r="W27" s="495"/>
      <c r="X27" s="495"/>
    </row>
    <row r="28" spans="1:24" ht="15.75" customHeight="1">
      <c r="A28" s="465"/>
      <c r="B28" s="475"/>
      <c r="C28" s="649"/>
      <c r="D28" s="531" t="s">
        <v>233</v>
      </c>
      <c r="E28" s="185">
        <v>329945</v>
      </c>
      <c r="F28" s="196">
        <v>330900</v>
      </c>
      <c r="G28" s="196">
        <v>333175</v>
      </c>
      <c r="H28" s="196">
        <v>327708</v>
      </c>
      <c r="I28" s="196">
        <v>318032</v>
      </c>
      <c r="J28" s="196">
        <v>311415</v>
      </c>
      <c r="K28" s="196">
        <v>310049</v>
      </c>
      <c r="L28" s="196">
        <v>314478</v>
      </c>
      <c r="M28" s="196">
        <v>311909</v>
      </c>
      <c r="N28" s="196">
        <v>304648</v>
      </c>
      <c r="O28" s="196">
        <v>297311</v>
      </c>
      <c r="P28" s="196">
        <v>294879</v>
      </c>
      <c r="Q28" s="196">
        <v>303635</v>
      </c>
      <c r="R28" s="476"/>
      <c r="S28" s="465"/>
      <c r="T28" s="495"/>
      <c r="U28" s="957"/>
      <c r="V28" s="919"/>
      <c r="W28" s="495"/>
      <c r="X28" s="495"/>
    </row>
    <row r="29" spans="1:24" ht="22.5" customHeight="1">
      <c r="A29" s="465"/>
      <c r="B29" s="475"/>
      <c r="C29" s="649"/>
      <c r="D29" s="531" t="s">
        <v>234</v>
      </c>
      <c r="E29" s="185">
        <v>38278</v>
      </c>
      <c r="F29" s="196">
        <v>38628</v>
      </c>
      <c r="G29" s="196">
        <v>38314</v>
      </c>
      <c r="H29" s="196">
        <v>37900</v>
      </c>
      <c r="I29" s="196">
        <v>36883</v>
      </c>
      <c r="J29" s="196">
        <v>35237</v>
      </c>
      <c r="K29" s="196">
        <v>34703</v>
      </c>
      <c r="L29" s="196">
        <v>34945</v>
      </c>
      <c r="M29" s="196">
        <v>34168</v>
      </c>
      <c r="N29" s="196">
        <v>33850</v>
      </c>
      <c r="O29" s="196">
        <v>33944</v>
      </c>
      <c r="P29" s="196">
        <v>33925</v>
      </c>
      <c r="Q29" s="196">
        <v>34491</v>
      </c>
      <c r="R29" s="476"/>
      <c r="S29" s="465"/>
      <c r="T29" s="495"/>
      <c r="U29" s="495"/>
      <c r="V29" s="919"/>
      <c r="W29" s="495"/>
      <c r="X29" s="495"/>
    </row>
    <row r="30" spans="1:24" ht="15.75" customHeight="1">
      <c r="A30" s="465"/>
      <c r="B30" s="475"/>
      <c r="C30" s="649"/>
      <c r="D30" s="531" t="s">
        <v>235</v>
      </c>
      <c r="E30" s="185">
        <v>149875</v>
      </c>
      <c r="F30" s="196">
        <v>149842</v>
      </c>
      <c r="G30" s="196">
        <v>148709</v>
      </c>
      <c r="H30" s="196">
        <v>146390</v>
      </c>
      <c r="I30" s="196">
        <v>141517</v>
      </c>
      <c r="J30" s="196">
        <v>137623</v>
      </c>
      <c r="K30" s="196">
        <v>135225</v>
      </c>
      <c r="L30" s="196">
        <v>136052</v>
      </c>
      <c r="M30" s="196">
        <v>131949</v>
      </c>
      <c r="N30" s="196">
        <v>130652</v>
      </c>
      <c r="O30" s="196">
        <v>130437</v>
      </c>
      <c r="P30" s="196">
        <v>130887</v>
      </c>
      <c r="Q30" s="196">
        <v>131991</v>
      </c>
      <c r="R30" s="476"/>
      <c r="S30" s="465"/>
      <c r="T30" s="495"/>
      <c r="U30" s="495"/>
      <c r="V30" s="919"/>
      <c r="W30" s="495"/>
      <c r="X30" s="495"/>
    </row>
    <row r="31" spans="1:24" ht="15.75" customHeight="1">
      <c r="A31" s="465"/>
      <c r="B31" s="475"/>
      <c r="C31" s="649"/>
      <c r="D31" s="531" t="s">
        <v>236</v>
      </c>
      <c r="E31" s="185">
        <v>113704</v>
      </c>
      <c r="F31" s="196">
        <v>113845</v>
      </c>
      <c r="G31" s="196">
        <v>112353</v>
      </c>
      <c r="H31" s="196">
        <v>109313</v>
      </c>
      <c r="I31" s="196">
        <v>104664</v>
      </c>
      <c r="J31" s="196">
        <v>100821</v>
      </c>
      <c r="K31" s="196">
        <v>98503</v>
      </c>
      <c r="L31" s="196">
        <v>99394</v>
      </c>
      <c r="M31" s="196">
        <v>96180</v>
      </c>
      <c r="N31" s="196">
        <v>95726</v>
      </c>
      <c r="O31" s="196">
        <v>95785</v>
      </c>
      <c r="P31" s="196">
        <v>97233</v>
      </c>
      <c r="Q31" s="196">
        <v>99324</v>
      </c>
      <c r="R31" s="476"/>
      <c r="S31" s="465"/>
      <c r="T31" s="495"/>
      <c r="U31" s="495"/>
      <c r="V31" s="919"/>
      <c r="W31" s="495"/>
      <c r="X31" s="495"/>
    </row>
    <row r="32" spans="1:24" ht="15.75" customHeight="1">
      <c r="A32" s="465"/>
      <c r="B32" s="475"/>
      <c r="C32" s="649"/>
      <c r="D32" s="531" t="s">
        <v>237</v>
      </c>
      <c r="E32" s="185">
        <v>142122</v>
      </c>
      <c r="F32" s="196">
        <v>142212</v>
      </c>
      <c r="G32" s="196">
        <v>140080</v>
      </c>
      <c r="H32" s="196">
        <v>135233</v>
      </c>
      <c r="I32" s="196">
        <v>128509</v>
      </c>
      <c r="J32" s="196">
        <v>123989</v>
      </c>
      <c r="K32" s="196">
        <v>121582</v>
      </c>
      <c r="L32" s="196">
        <v>122897</v>
      </c>
      <c r="M32" s="196">
        <v>119009</v>
      </c>
      <c r="N32" s="196">
        <v>116919</v>
      </c>
      <c r="O32" s="196">
        <v>116393</v>
      </c>
      <c r="P32" s="196">
        <v>117708</v>
      </c>
      <c r="Q32" s="196">
        <v>122451</v>
      </c>
      <c r="R32" s="476"/>
      <c r="S32" s="465"/>
      <c r="T32" s="495"/>
      <c r="U32" s="495"/>
      <c r="V32" s="919"/>
      <c r="W32" s="495"/>
      <c r="X32" s="495"/>
    </row>
    <row r="33" spans="1:24" ht="15.75" customHeight="1">
      <c r="A33" s="465"/>
      <c r="B33" s="475"/>
      <c r="C33" s="649"/>
      <c r="D33" s="531" t="s">
        <v>238</v>
      </c>
      <c r="E33" s="185">
        <v>166692</v>
      </c>
      <c r="F33" s="196">
        <v>165206</v>
      </c>
      <c r="G33" s="196">
        <v>161136</v>
      </c>
      <c r="H33" s="196">
        <v>154400</v>
      </c>
      <c r="I33" s="196">
        <v>146001</v>
      </c>
      <c r="J33" s="196">
        <v>139771</v>
      </c>
      <c r="K33" s="196">
        <v>139558</v>
      </c>
      <c r="L33" s="196">
        <v>143333</v>
      </c>
      <c r="M33" s="196">
        <v>144259</v>
      </c>
      <c r="N33" s="196">
        <v>143495</v>
      </c>
      <c r="O33" s="196">
        <v>141578</v>
      </c>
      <c r="P33" s="196">
        <v>141098</v>
      </c>
      <c r="Q33" s="196">
        <v>146239</v>
      </c>
      <c r="R33" s="476"/>
      <c r="S33" s="465"/>
      <c r="T33" s="495"/>
      <c r="U33" s="495"/>
      <c r="V33" s="919"/>
      <c r="W33" s="495"/>
      <c r="X33" s="495"/>
    </row>
    <row r="34" spans="1:24" ht="15.75" customHeight="1">
      <c r="A34" s="465"/>
      <c r="B34" s="475"/>
      <c r="C34" s="649"/>
      <c r="D34" s="531" t="s">
        <v>239</v>
      </c>
      <c r="E34" s="185">
        <v>94656</v>
      </c>
      <c r="F34" s="196">
        <v>91221</v>
      </c>
      <c r="G34" s="196">
        <v>89233</v>
      </c>
      <c r="H34" s="196">
        <v>84787</v>
      </c>
      <c r="I34" s="196">
        <v>78836</v>
      </c>
      <c r="J34" s="196">
        <v>77541</v>
      </c>
      <c r="K34" s="196">
        <v>82125</v>
      </c>
      <c r="L34" s="196">
        <v>87609</v>
      </c>
      <c r="M34" s="196">
        <v>91057</v>
      </c>
      <c r="N34" s="196">
        <v>84874</v>
      </c>
      <c r="O34" s="196">
        <v>79946</v>
      </c>
      <c r="P34" s="196">
        <v>77730</v>
      </c>
      <c r="Q34" s="196">
        <v>81158</v>
      </c>
      <c r="R34" s="476"/>
      <c r="S34" s="465"/>
      <c r="T34" s="495"/>
      <c r="U34" s="495"/>
      <c r="V34" s="922"/>
      <c r="W34" s="495"/>
      <c r="X34" s="495"/>
    </row>
    <row r="35" spans="1:24" ht="22.5" customHeight="1">
      <c r="A35" s="465"/>
      <c r="B35" s="475"/>
      <c r="C35" s="649"/>
      <c r="D35" s="531" t="s">
        <v>192</v>
      </c>
      <c r="E35" s="185">
        <v>296816</v>
      </c>
      <c r="F35" s="196">
        <v>294590</v>
      </c>
      <c r="G35" s="196">
        <v>290314</v>
      </c>
      <c r="H35" s="196">
        <v>284715</v>
      </c>
      <c r="I35" s="196">
        <v>271178</v>
      </c>
      <c r="J35" s="196">
        <v>262373</v>
      </c>
      <c r="K35" s="196">
        <v>262168</v>
      </c>
      <c r="L35" s="196">
        <v>269330</v>
      </c>
      <c r="M35" s="196">
        <v>264509</v>
      </c>
      <c r="N35" s="196">
        <v>258490</v>
      </c>
      <c r="O35" s="196">
        <v>253207</v>
      </c>
      <c r="P35" s="196">
        <v>253480</v>
      </c>
      <c r="Q35" s="196">
        <v>258153</v>
      </c>
      <c r="R35" s="476"/>
      <c r="S35" s="465"/>
      <c r="T35" s="495"/>
      <c r="U35" s="495"/>
      <c r="V35" s="919"/>
      <c r="W35" s="495"/>
      <c r="X35" s="495"/>
    </row>
    <row r="36" spans="1:24" ht="15.75" customHeight="1">
      <c r="A36" s="465"/>
      <c r="B36" s="475"/>
      <c r="C36" s="649"/>
      <c r="D36" s="531" t="s">
        <v>193</v>
      </c>
      <c r="E36" s="185">
        <v>128966</v>
      </c>
      <c r="F36" s="196">
        <v>126070</v>
      </c>
      <c r="G36" s="196">
        <v>123282</v>
      </c>
      <c r="H36" s="196">
        <v>117651</v>
      </c>
      <c r="I36" s="196">
        <v>112757</v>
      </c>
      <c r="J36" s="196">
        <v>109627</v>
      </c>
      <c r="K36" s="196">
        <v>110251</v>
      </c>
      <c r="L36" s="196">
        <v>113021</v>
      </c>
      <c r="M36" s="196">
        <v>110668</v>
      </c>
      <c r="N36" s="196">
        <v>107438</v>
      </c>
      <c r="O36" s="196">
        <v>104341</v>
      </c>
      <c r="P36" s="196">
        <v>107718</v>
      </c>
      <c r="Q36" s="196">
        <v>109917</v>
      </c>
      <c r="R36" s="476"/>
      <c r="S36" s="465"/>
      <c r="T36" s="495"/>
      <c r="U36" s="495"/>
      <c r="V36" s="919"/>
      <c r="W36" s="495"/>
      <c r="X36" s="495"/>
    </row>
    <row r="37" spans="1:24" ht="15.75" customHeight="1">
      <c r="A37" s="465"/>
      <c r="B37" s="475"/>
      <c r="C37" s="649"/>
      <c r="D37" s="531" t="s">
        <v>59</v>
      </c>
      <c r="E37" s="185">
        <v>165182</v>
      </c>
      <c r="F37" s="196">
        <v>165230</v>
      </c>
      <c r="G37" s="196">
        <v>164512</v>
      </c>
      <c r="H37" s="196">
        <v>159711</v>
      </c>
      <c r="I37" s="196">
        <v>153597</v>
      </c>
      <c r="J37" s="196">
        <v>148765</v>
      </c>
      <c r="K37" s="196">
        <v>147526</v>
      </c>
      <c r="L37" s="196">
        <v>149930</v>
      </c>
      <c r="M37" s="196">
        <v>147770</v>
      </c>
      <c r="N37" s="196">
        <v>144753</v>
      </c>
      <c r="O37" s="196">
        <v>141403</v>
      </c>
      <c r="P37" s="196">
        <v>138857</v>
      </c>
      <c r="Q37" s="196">
        <v>144972</v>
      </c>
      <c r="R37" s="476"/>
      <c r="S37" s="465"/>
      <c r="T37" s="495"/>
      <c r="U37" s="495"/>
      <c r="V37" s="919"/>
      <c r="W37" s="495"/>
      <c r="X37" s="495"/>
    </row>
    <row r="38" spans="1:24" ht="15.75" customHeight="1">
      <c r="A38" s="465"/>
      <c r="B38" s="475"/>
      <c r="C38" s="649"/>
      <c r="D38" s="531" t="s">
        <v>195</v>
      </c>
      <c r="E38" s="185">
        <v>45066</v>
      </c>
      <c r="F38" s="196">
        <v>45399</v>
      </c>
      <c r="G38" s="196">
        <v>43224</v>
      </c>
      <c r="H38" s="196">
        <v>41644</v>
      </c>
      <c r="I38" s="196">
        <v>38993</v>
      </c>
      <c r="J38" s="196">
        <v>37831</v>
      </c>
      <c r="K38" s="196">
        <v>38416</v>
      </c>
      <c r="L38" s="196">
        <v>38688</v>
      </c>
      <c r="M38" s="196">
        <v>39101</v>
      </c>
      <c r="N38" s="196">
        <v>38467</v>
      </c>
      <c r="O38" s="196">
        <v>37580</v>
      </c>
      <c r="P38" s="196">
        <v>37227</v>
      </c>
      <c r="Q38" s="196">
        <v>38697</v>
      </c>
      <c r="R38" s="476"/>
      <c r="S38" s="465"/>
      <c r="V38" s="811"/>
    </row>
    <row r="39" spans="1:24" ht="15.75" customHeight="1">
      <c r="A39" s="465"/>
      <c r="B39" s="475"/>
      <c r="C39" s="649"/>
      <c r="D39" s="531" t="s">
        <v>196</v>
      </c>
      <c r="E39" s="185">
        <v>33638</v>
      </c>
      <c r="F39" s="196">
        <v>33424</v>
      </c>
      <c r="G39" s="196">
        <v>32169</v>
      </c>
      <c r="H39" s="196">
        <v>28377</v>
      </c>
      <c r="I39" s="196">
        <v>24725</v>
      </c>
      <c r="J39" s="196">
        <v>22083</v>
      </c>
      <c r="K39" s="196">
        <v>20145</v>
      </c>
      <c r="L39" s="196">
        <v>19851</v>
      </c>
      <c r="M39" s="196">
        <v>20792</v>
      </c>
      <c r="N39" s="196">
        <v>22864</v>
      </c>
      <c r="O39" s="196">
        <v>27863</v>
      </c>
      <c r="P39" s="196">
        <v>27030</v>
      </c>
      <c r="Q39" s="196">
        <v>29222</v>
      </c>
      <c r="R39" s="476"/>
      <c r="S39" s="465"/>
      <c r="V39" s="811"/>
    </row>
    <row r="40" spans="1:24" ht="15.75" customHeight="1">
      <c r="A40" s="465"/>
      <c r="B40" s="475"/>
      <c r="C40" s="649"/>
      <c r="D40" s="531" t="s">
        <v>132</v>
      </c>
      <c r="E40" s="185">
        <v>12823</v>
      </c>
      <c r="F40" s="196">
        <v>13104</v>
      </c>
      <c r="G40" s="196">
        <v>12877</v>
      </c>
      <c r="H40" s="196">
        <v>12863</v>
      </c>
      <c r="I40" s="196">
        <v>12758</v>
      </c>
      <c r="J40" s="196">
        <v>12523</v>
      </c>
      <c r="K40" s="196">
        <v>11753</v>
      </c>
      <c r="L40" s="196">
        <v>11584</v>
      </c>
      <c r="M40" s="196">
        <v>11563</v>
      </c>
      <c r="N40" s="196">
        <v>11552</v>
      </c>
      <c r="O40" s="196">
        <v>11521</v>
      </c>
      <c r="P40" s="196">
        <v>11666</v>
      </c>
      <c r="Q40" s="196">
        <v>11617</v>
      </c>
      <c r="R40" s="476"/>
      <c r="S40" s="465"/>
      <c r="V40" s="811"/>
    </row>
    <row r="41" spans="1:24" ht="15.75" customHeight="1">
      <c r="A41" s="465"/>
      <c r="B41" s="475"/>
      <c r="C41" s="649"/>
      <c r="D41" s="531" t="s">
        <v>133</v>
      </c>
      <c r="E41" s="185">
        <v>22836</v>
      </c>
      <c r="F41" s="196">
        <v>23137</v>
      </c>
      <c r="G41" s="196">
        <v>23447</v>
      </c>
      <c r="H41" s="196">
        <v>23062</v>
      </c>
      <c r="I41" s="196">
        <v>22402</v>
      </c>
      <c r="J41" s="196">
        <v>21780</v>
      </c>
      <c r="K41" s="196">
        <v>21437</v>
      </c>
      <c r="L41" s="196">
        <v>21826</v>
      </c>
      <c r="M41" s="196">
        <v>22219</v>
      </c>
      <c r="N41" s="196">
        <v>21952</v>
      </c>
      <c r="O41" s="196">
        <v>22168</v>
      </c>
      <c r="P41" s="196">
        <v>22603</v>
      </c>
      <c r="Q41" s="196">
        <v>23076</v>
      </c>
      <c r="R41" s="476"/>
      <c r="S41" s="465"/>
      <c r="V41" s="811"/>
    </row>
    <row r="42" spans="1:24" s="708" customFormat="1" ht="22.5" customHeight="1">
      <c r="A42" s="709"/>
      <c r="B42" s="710"/>
      <c r="C42" s="825" t="s">
        <v>310</v>
      </c>
      <c r="D42" s="825"/>
      <c r="E42" s="461"/>
      <c r="F42" s="462"/>
      <c r="G42" s="462"/>
      <c r="H42" s="462"/>
      <c r="I42" s="462"/>
      <c r="J42" s="462"/>
      <c r="K42" s="462"/>
      <c r="L42" s="462"/>
      <c r="M42" s="462"/>
      <c r="N42" s="462"/>
      <c r="O42" s="462"/>
      <c r="P42" s="462"/>
      <c r="Q42" s="462"/>
      <c r="R42" s="711"/>
      <c r="S42" s="709"/>
      <c r="V42" s="811"/>
    </row>
    <row r="43" spans="1:24" ht="15.75" customHeight="1">
      <c r="A43" s="465"/>
      <c r="B43" s="475"/>
      <c r="C43" s="649"/>
      <c r="D43" s="824" t="s">
        <v>634</v>
      </c>
      <c r="E43" s="185">
        <v>63171</v>
      </c>
      <c r="F43" s="185">
        <v>63828</v>
      </c>
      <c r="G43" s="185">
        <v>63889</v>
      </c>
      <c r="H43" s="185">
        <v>62564</v>
      </c>
      <c r="I43" s="185">
        <v>59899</v>
      </c>
      <c r="J43" s="185">
        <v>57054</v>
      </c>
      <c r="K43" s="185">
        <v>56269</v>
      </c>
      <c r="L43" s="185">
        <v>57240</v>
      </c>
      <c r="M43" s="185">
        <v>57033</v>
      </c>
      <c r="N43" s="185">
        <v>56668</v>
      </c>
      <c r="O43" s="185">
        <v>55828</v>
      </c>
      <c r="P43" s="185">
        <v>54661</v>
      </c>
      <c r="Q43" s="185">
        <v>57897</v>
      </c>
      <c r="R43" s="476"/>
      <c r="S43" s="465"/>
      <c r="V43" s="811"/>
    </row>
    <row r="44" spans="1:24" s="708" customFormat="1" ht="15.75" customHeight="1">
      <c r="A44" s="709"/>
      <c r="B44" s="710"/>
      <c r="C44" s="712"/>
      <c r="D44" s="824" t="s">
        <v>637</v>
      </c>
      <c r="E44" s="185">
        <v>58911</v>
      </c>
      <c r="F44" s="185">
        <v>59045</v>
      </c>
      <c r="G44" s="185">
        <v>58912</v>
      </c>
      <c r="H44" s="185">
        <v>57883</v>
      </c>
      <c r="I44" s="185">
        <v>56176</v>
      </c>
      <c r="J44" s="185">
        <v>53536</v>
      </c>
      <c r="K44" s="185">
        <v>52667</v>
      </c>
      <c r="L44" s="185">
        <v>53223</v>
      </c>
      <c r="M44" s="185">
        <v>52555</v>
      </c>
      <c r="N44" s="185">
        <v>52721</v>
      </c>
      <c r="O44" s="185">
        <v>53693</v>
      </c>
      <c r="P44" s="185">
        <v>53181</v>
      </c>
      <c r="Q44" s="185">
        <v>54769</v>
      </c>
      <c r="R44" s="711"/>
      <c r="S44" s="709"/>
      <c r="V44" s="811"/>
    </row>
    <row r="45" spans="1:24" ht="15.75" customHeight="1">
      <c r="A45" s="465"/>
      <c r="B45" s="478"/>
      <c r="C45" s="649"/>
      <c r="D45" s="824" t="s">
        <v>635</v>
      </c>
      <c r="E45" s="185">
        <v>65772</v>
      </c>
      <c r="F45" s="185">
        <v>65693</v>
      </c>
      <c r="G45" s="185">
        <v>64266</v>
      </c>
      <c r="H45" s="185">
        <v>62038</v>
      </c>
      <c r="I45" s="185">
        <v>59180</v>
      </c>
      <c r="J45" s="185">
        <v>56171</v>
      </c>
      <c r="K45" s="185">
        <v>55029</v>
      </c>
      <c r="L45" s="185">
        <v>55208</v>
      </c>
      <c r="M45" s="185">
        <v>53647</v>
      </c>
      <c r="N45" s="185">
        <v>52474</v>
      </c>
      <c r="O45" s="185">
        <v>52012</v>
      </c>
      <c r="P45" s="185">
        <v>53174</v>
      </c>
      <c r="Q45" s="185">
        <v>54223</v>
      </c>
      <c r="R45" s="476"/>
      <c r="S45" s="465"/>
      <c r="V45" s="811"/>
    </row>
    <row r="46" spans="1:24" ht="15.75" customHeight="1">
      <c r="A46" s="465"/>
      <c r="B46" s="475"/>
      <c r="C46" s="649"/>
      <c r="D46" s="824" t="s">
        <v>636</v>
      </c>
      <c r="E46" s="185">
        <v>57987</v>
      </c>
      <c r="F46" s="185">
        <v>58157</v>
      </c>
      <c r="G46" s="185">
        <v>57033</v>
      </c>
      <c r="H46" s="185">
        <v>55660</v>
      </c>
      <c r="I46" s="185">
        <v>53156</v>
      </c>
      <c r="J46" s="185">
        <v>50844</v>
      </c>
      <c r="K46" s="185">
        <v>49186</v>
      </c>
      <c r="L46" s="185">
        <v>48986</v>
      </c>
      <c r="M46" s="185">
        <v>47479</v>
      </c>
      <c r="N46" s="185">
        <v>46624</v>
      </c>
      <c r="O46" s="185">
        <v>46199</v>
      </c>
      <c r="P46" s="185">
        <v>47329</v>
      </c>
      <c r="Q46" s="185">
        <v>47714</v>
      </c>
      <c r="R46" s="476"/>
      <c r="S46" s="465"/>
      <c r="V46" s="811"/>
    </row>
    <row r="47" spans="1:24" ht="15.75" customHeight="1">
      <c r="A47" s="465"/>
      <c r="B47" s="475"/>
      <c r="C47" s="649"/>
      <c r="D47" s="824" t="s">
        <v>641</v>
      </c>
      <c r="E47" s="185">
        <v>44548</v>
      </c>
      <c r="F47" s="185">
        <v>44042</v>
      </c>
      <c r="G47" s="185">
        <v>42977</v>
      </c>
      <c r="H47" s="185">
        <v>41286</v>
      </c>
      <c r="I47" s="185">
        <v>39494</v>
      </c>
      <c r="J47" s="185">
        <v>38443</v>
      </c>
      <c r="K47" s="185">
        <v>38285</v>
      </c>
      <c r="L47" s="185">
        <v>38926</v>
      </c>
      <c r="M47" s="185">
        <v>38317</v>
      </c>
      <c r="N47" s="185">
        <v>37199</v>
      </c>
      <c r="O47" s="185">
        <v>36144</v>
      </c>
      <c r="P47" s="185">
        <v>35931</v>
      </c>
      <c r="Q47" s="185">
        <v>37019</v>
      </c>
      <c r="R47" s="476"/>
      <c r="S47" s="465"/>
      <c r="V47" s="811"/>
    </row>
    <row r="48" spans="1:24" s="479" customFormat="1" ht="30" customHeight="1">
      <c r="A48" s="477"/>
      <c r="B48" s="478"/>
      <c r="C48" s="1589" t="s">
        <v>241</v>
      </c>
      <c r="D48" s="1590"/>
      <c r="E48" s="1590"/>
      <c r="F48" s="1590"/>
      <c r="G48" s="1590"/>
      <c r="H48" s="1590"/>
      <c r="I48" s="1590"/>
      <c r="J48" s="1590"/>
      <c r="K48" s="1590"/>
      <c r="L48" s="1590"/>
      <c r="M48" s="1590"/>
      <c r="N48" s="1590"/>
      <c r="O48" s="1590"/>
      <c r="P48" s="1590"/>
      <c r="Q48" s="1590"/>
      <c r="R48" s="508"/>
      <c r="S48" s="477"/>
      <c r="V48" s="811"/>
    </row>
    <row r="49" spans="1:22" s="479" customFormat="1" ht="13.5" customHeight="1">
      <c r="A49" s="477"/>
      <c r="B49" s="478"/>
      <c r="C49" s="513" t="s">
        <v>404</v>
      </c>
      <c r="D49" s="713"/>
      <c r="E49" s="714"/>
      <c r="F49" s="478"/>
      <c r="G49" s="714"/>
      <c r="H49" s="713"/>
      <c r="I49" s="714"/>
      <c r="J49" s="1003"/>
      <c r="K49" s="714"/>
      <c r="L49" s="713"/>
      <c r="M49" s="713"/>
      <c r="N49" s="713"/>
      <c r="O49" s="713"/>
      <c r="P49" s="713"/>
      <c r="Q49" s="713"/>
      <c r="R49" s="508"/>
      <c r="S49" s="477"/>
      <c r="V49" s="811"/>
    </row>
    <row r="50" spans="1:22" s="479" customFormat="1" ht="10.5" customHeight="1">
      <c r="A50" s="477"/>
      <c r="B50" s="478"/>
      <c r="C50" s="1578" t="s">
        <v>432</v>
      </c>
      <c r="D50" s="1578"/>
      <c r="E50" s="1578"/>
      <c r="F50" s="1578"/>
      <c r="G50" s="1578"/>
      <c r="H50" s="1578"/>
      <c r="I50" s="1578"/>
      <c r="J50" s="1578"/>
      <c r="K50" s="1578"/>
      <c r="L50" s="1578"/>
      <c r="M50" s="1578"/>
      <c r="N50" s="1578"/>
      <c r="O50" s="1578"/>
      <c r="P50" s="1578"/>
      <c r="Q50" s="1578"/>
      <c r="R50" s="508"/>
      <c r="S50" s="477"/>
    </row>
    <row r="51" spans="1:22">
      <c r="A51" s="465"/>
      <c r="B51" s="475"/>
      <c r="C51" s="475"/>
      <c r="D51" s="475"/>
      <c r="E51" s="475"/>
      <c r="F51" s="475"/>
      <c r="G51" s="475"/>
      <c r="H51" s="535"/>
      <c r="I51" s="535"/>
      <c r="J51" s="535"/>
      <c r="K51" s="535"/>
      <c r="L51" s="797"/>
      <c r="M51" s="475"/>
      <c r="N51" s="1591">
        <v>42036</v>
      </c>
      <c r="O51" s="1591"/>
      <c r="P51" s="1591"/>
      <c r="Q51" s="1591"/>
      <c r="R51" s="715">
        <v>11</v>
      </c>
      <c r="S51" s="465"/>
    </row>
    <row r="52" spans="1:22">
      <c r="A52" s="495"/>
      <c r="B52" s="495"/>
      <c r="C52" s="495"/>
      <c r="D52" s="495"/>
      <c r="E52" s="495"/>
      <c r="G52" s="495"/>
      <c r="H52" s="495"/>
      <c r="I52" s="495"/>
      <c r="J52" s="495"/>
      <c r="K52" s="495"/>
      <c r="L52" s="495"/>
      <c r="M52" s="495"/>
      <c r="N52" s="495"/>
      <c r="O52" s="495"/>
      <c r="P52" s="495"/>
      <c r="Q52" s="495"/>
      <c r="R52" s="495"/>
      <c r="S52" s="495"/>
    </row>
    <row r="53" spans="1:22">
      <c r="A53" s="495"/>
      <c r="B53" s="495"/>
      <c r="C53" s="495"/>
      <c r="D53" s="495"/>
      <c r="E53" s="495"/>
      <c r="G53" s="495"/>
      <c r="H53" s="495"/>
      <c r="I53" s="495"/>
      <c r="J53" s="495"/>
      <c r="K53" s="495"/>
      <c r="L53" s="495"/>
      <c r="M53" s="495"/>
      <c r="N53" s="495"/>
      <c r="O53" s="495"/>
      <c r="P53" s="495"/>
      <c r="Q53" s="495"/>
      <c r="R53" s="495"/>
      <c r="S53" s="495"/>
    </row>
    <row r="62" spans="1:22" ht="8.25" customHeight="1"/>
    <row r="64" spans="1:22" ht="9" customHeight="1">
      <c r="R64" s="481"/>
    </row>
    <row r="65" spans="5:18" ht="8.25" customHeight="1">
      <c r="E65" s="1587"/>
      <c r="F65" s="1587"/>
      <c r="G65" s="1587"/>
      <c r="H65" s="1587"/>
      <c r="I65" s="1587"/>
      <c r="J65" s="1587"/>
      <c r="K65" s="1587"/>
      <c r="L65" s="1587"/>
      <c r="M65" s="1587"/>
      <c r="N65" s="1587"/>
      <c r="O65" s="1587"/>
      <c r="P65" s="1587"/>
      <c r="Q65" s="1587"/>
      <c r="R65" s="1587"/>
    </row>
    <row r="66" spans="5:18" ht="9.75" customHeight="1"/>
  </sheetData>
  <mergeCells count="10">
    <mergeCell ref="B1:H1"/>
    <mergeCell ref="C5:D6"/>
    <mergeCell ref="C8:D8"/>
    <mergeCell ref="C15:D15"/>
    <mergeCell ref="E6:P6"/>
    <mergeCell ref="E65:R65"/>
    <mergeCell ref="C16:D16"/>
    <mergeCell ref="C48:Q48"/>
    <mergeCell ref="C50:Q50"/>
    <mergeCell ref="N51:Q51"/>
  </mergeCells>
  <conditionalFormatting sqref="E7:Q7 V7">
    <cfRule type="cellIs" dxfId="10"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vt:lpstr>
      <vt:lpstr>7empregoINE1</vt:lpstr>
      <vt:lpstr>8desemprego_INE1</vt:lpstr>
      <vt:lpstr>9lay_off</vt:lpstr>
      <vt:lpstr>10desemprego_IEFP</vt:lpstr>
      <vt:lpstr>11desemprego_IEFP</vt:lpstr>
      <vt:lpstr>12fp_anexoC</vt:lpstr>
      <vt:lpstr>13empresarial</vt:lpstr>
      <vt:lpstr>14ganhos</vt:lpstr>
      <vt:lpstr>15salários</vt:lpstr>
      <vt:lpstr>16irct</vt:lpstr>
      <vt:lpstr>17acidentes</vt:lpstr>
      <vt:lpstr>18ssocial</vt:lpstr>
      <vt:lpstr>19ssocial </vt:lpstr>
      <vt:lpstr>20destaque </vt:lpstr>
      <vt:lpstr>21destaque</vt:lpstr>
      <vt:lpstr>22conceito</vt:lpstr>
      <vt:lpstr>23conceito</vt:lpstr>
      <vt:lpstr>contracapa</vt:lpstr>
      <vt:lpstr>'10desemprego_IEFP'!Área_de_Impressão</vt:lpstr>
      <vt:lpstr>'11desemprego_IEFP'!Área_de_Impressão</vt:lpstr>
      <vt:lpstr>'12fp_anexoC'!Área_de_Impressão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 '!Área_de_Impressão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2015-02-27T14:18:02Z</cp:lastPrinted>
  <dcterms:created xsi:type="dcterms:W3CDTF">2004-03-02T09:49:36Z</dcterms:created>
  <dcterms:modified xsi:type="dcterms:W3CDTF">2015-03-31T12:26:39Z</dcterms:modified>
</cp:coreProperties>
</file>